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990"/>
  </bookViews>
  <sheets>
    <sheet name="Eselon II" sheetId="6" r:id="rId1"/>
    <sheet name="Eselon III" sheetId="4" r:id="rId2"/>
    <sheet name="Eselon IV" sheetId="5" r:id="rId3"/>
  </sheets>
  <definedNames>
    <definedName name="_xlnm.Print_Titles" localSheetId="1">'Eselon III'!$5:$6</definedName>
    <definedName name="_xlnm.Print_Titles" localSheetId="2">'Eselon IV'!$5:$6</definedName>
  </definedNames>
  <calcPr calcId="145621" fullCalcOnLoad="1"/>
</workbook>
</file>

<file path=xl/calcChain.xml><?xml version="1.0" encoding="utf-8"?>
<calcChain xmlns="http://schemas.openxmlformats.org/spreadsheetml/2006/main">
  <c r="F29" i="4" l="1"/>
  <c r="E39" i="5"/>
  <c r="F39" i="5" s="1"/>
  <c r="E40" i="4"/>
  <c r="F40" i="4" s="1"/>
  <c r="E41" i="5"/>
  <c r="E17" i="4"/>
  <c r="E11" i="4"/>
  <c r="E10" i="4"/>
  <c r="E9" i="5"/>
  <c r="E8" i="5"/>
  <c r="F8" i="5"/>
  <c r="E9" i="4"/>
  <c r="F9" i="4" s="1"/>
  <c r="F15" i="4"/>
  <c r="F46" i="5"/>
  <c r="F45" i="5"/>
  <c r="F44" i="5"/>
  <c r="F43" i="5"/>
  <c r="F42" i="5"/>
  <c r="F41" i="5"/>
  <c r="F40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42" i="4"/>
  <c r="F41" i="4"/>
  <c r="F39" i="4"/>
  <c r="F38" i="4"/>
  <c r="F36" i="4"/>
  <c r="F35" i="4"/>
  <c r="F33" i="4"/>
  <c r="F32" i="4"/>
  <c r="F30" i="4"/>
  <c r="F21" i="4"/>
  <c r="F20" i="4"/>
  <c r="F19" i="4"/>
  <c r="F18" i="4"/>
  <c r="F17" i="4"/>
  <c r="F16" i="4"/>
  <c r="F14" i="4"/>
  <c r="F13" i="4"/>
  <c r="F11" i="4"/>
  <c r="F10" i="4"/>
  <c r="F8" i="4"/>
</calcChain>
</file>

<file path=xl/sharedStrings.xml><?xml version="1.0" encoding="utf-8"?>
<sst xmlns="http://schemas.openxmlformats.org/spreadsheetml/2006/main" count="188" uniqueCount="168">
  <si>
    <t>NO</t>
  </si>
  <si>
    <t>Meningkatnya Pelayanan Administrasi Perkantoran</t>
  </si>
  <si>
    <t xml:space="preserve">Persentase Penyerapan Anggaran Per Tri Wulan tepat waktu </t>
  </si>
  <si>
    <t>Meningkatnya Sarana Prasarana Aparatur yang layak pakai</t>
  </si>
  <si>
    <t>Persentase Sarana dan Prasarana yang Layak Pakai</t>
  </si>
  <si>
    <t>Meningkatnya kapasitas / kompetensi SDM Aparatur</t>
  </si>
  <si>
    <t>1. Persentase Pegawai yang mengikuti Pendidikan dan Pelatihan</t>
  </si>
  <si>
    <t>2. Persentase Pegawai yang penempatannya sesuai kompetensi</t>
  </si>
  <si>
    <t>Meningkatnya kualitas Dokumen Perencanaan dan Pelaporan</t>
  </si>
  <si>
    <t>Meningkatnya  Pengelola KB Desa, Kader IMP (Institusi Masyarakat Pedesaan) dan Faskes KB yang memahami tentang pencatatan dan pelaporan program KB</t>
  </si>
  <si>
    <t xml:space="preserve">Jumlah PKB, Institusi Masyarakat Pedesaan (IMP) dan petugas Faskes KB yang memperoleh pengetahuan tentang pencatatan dan pelaporan Pengendalian lapangan, Pelayanan Kontrasepsi dan Pendataan Keluarga </t>
  </si>
  <si>
    <t>Meningkatnya Tertib Administrasi Keuangan</t>
  </si>
  <si>
    <t>Jumlah Dokumen Keuangan yang tersusun</t>
  </si>
  <si>
    <t xml:space="preserve">Jumlah Sarana Prasarana yang layak pakai </t>
  </si>
  <si>
    <t>Meningkatnya Pelayanan Peserta Keluarga Berencana</t>
  </si>
  <si>
    <t>Menurunnya Pasangan Usia Subur (PUS) yang tidak ikut Keluarga Berencana (KB)</t>
  </si>
  <si>
    <t>Persentase Pasangan Usia Subur (PUS) Unmet - Need</t>
  </si>
  <si>
    <t>Meningkatnya kualitas Remaja tentang Kesehatan Reproduksi Remaja</t>
  </si>
  <si>
    <t>Jumlah Pusat Informasi dan Konseling Kesehatan Reproduksi Remaja ( PIK – KRR )  yang aktif</t>
  </si>
  <si>
    <t>Meningkatnya Pemahaman Remaja tentang Kesehatan Reproduksi Remaja</t>
  </si>
  <si>
    <t>Meningkatnya pemahaman Remaja tentang bahaya Narkoba, PMS dan HIV/AIDS</t>
  </si>
  <si>
    <t>Jumlah Remaja yang memperoleh pengetahuan tentang Narkoba, PMS dan HIV/AIDS</t>
  </si>
  <si>
    <t xml:space="preserve">Meningkatnya pelayanan Peserta KB Aktif Pria </t>
  </si>
  <si>
    <t>Persentase Peserta KB Aktif Pria</t>
  </si>
  <si>
    <t>Meningkatnya Instusi Masyarakat Pedesaan (IMP) Pengelola Program KB Kategori Mandiri</t>
  </si>
  <si>
    <t>Terfasilitasinya Forum pelayanan Kesehatan Reproduksi Remaja bagi kelompok Sebaya</t>
  </si>
  <si>
    <t>Jumlah Remaja kelompok sebaya yang terfasilitasi</t>
  </si>
  <si>
    <t>Meningkatnya partisipasi  masyarakat dalam pembangunan Pedesaan</t>
  </si>
  <si>
    <t>Meningkatnya kapasitas / kompetensi SDM Aparatur Pemerintah Desa dalam penyusunan Perencanaan</t>
  </si>
  <si>
    <t>Persentase kualitas aparat desa dalam penyusunan perencanaan</t>
  </si>
  <si>
    <t xml:space="preserve">Meningkatnya Rumah Tidak Layak Huni yang di Rehabilitasi / diperbaiki </t>
  </si>
  <si>
    <t>Jumlah Rumah yang di Rehab</t>
  </si>
  <si>
    <t>Meningkatnya pengetahuan  LPMD /K dan KPM</t>
  </si>
  <si>
    <t>Jumlah LPMD/K dan KPM yang mendapat Bimbingan Teknis tentang Kelembagaan</t>
  </si>
  <si>
    <t>Meningkatnya pemahaman aparatur dalam bidang manajemem Pemerintahan Desa</t>
  </si>
  <si>
    <t>Jumlah Aparatur yang memperoleh Bimbingan Teknis / pelatihan mnajmen Pemerintahan Desa</t>
  </si>
  <si>
    <t xml:space="preserve">Meningkatnya Partisipasi Masyarakat dalam pengisian Profil Desa/Kel serta penerapan Sistem Informasi Posyandu </t>
  </si>
  <si>
    <t>Meningkatnya Pemberdayaan Perempuan dan Perlindungan Anak</t>
  </si>
  <si>
    <t xml:space="preserve">Persentase Anak dan Perempuan korban kekerasan yang memperoleh Pelayanan Advokasi </t>
  </si>
  <si>
    <t>Meningkatnya kapasitas Lembaga Pemberdayaan Perempuan dan Perlindungan Anak</t>
  </si>
  <si>
    <t>Jumlah Lembaga dan Organisasi Kemasyarakatan yang peduli Perempuan Anak dan Gender</t>
  </si>
  <si>
    <t>Meningkatnya Regulasi yang berpihak pada kepentingan Pemberdayaan Perempuan dan Perlindungan Anak</t>
  </si>
  <si>
    <t>Jumlah Regulasi yang berpihak pada kepentingan Pemberdayaan Perempuan dan Perlindungan Anak</t>
  </si>
  <si>
    <t>Meningkatnya Kualitas Hidup dan Perlindungan Perempuan</t>
  </si>
  <si>
    <t>Persentase Perempuan yang meningkat Kualitas Hidupnya</t>
  </si>
  <si>
    <t>Meningkatnya peran serta dan kesetaraan gender dalam pembangunan</t>
  </si>
  <si>
    <t>Persentase Perempuan yang berperan aktif dalam pembangunan</t>
  </si>
  <si>
    <t>Meningkatnya Pemahaman Hak-hak Anak sejak dini</t>
  </si>
  <si>
    <t>Meningkatnya kualitas Data dan Informasi yang berbasis gender dan anak</t>
  </si>
  <si>
    <t>Jumlah dokumen Profil Perempuan dan anak yang tersusun</t>
  </si>
  <si>
    <t>Meningkatnya kapasitas SDM Perempuan yang memperoleh pelatihan dan bantuan sarana produksi</t>
  </si>
  <si>
    <t>Meningkatnya peran serta perempuan dalam pembangunan</t>
  </si>
  <si>
    <t>Jumlah perempuan yang berperan aktif dalam pembangunan melalui kegiatan hari – hari besar Nasional</t>
  </si>
  <si>
    <t>Meningkatnya pemahaman masyarakat terhadap peraturan dan kebijakan pemberdayaan perempuan dan perlindungan anak</t>
  </si>
  <si>
    <t>Jumlah masyarakat yang memperoleh pengetahuan tentang kebijakan pemberdayaan perempuan dan perndungan anak</t>
  </si>
  <si>
    <t>Meningkatnya Kesejahteraan Masyarakat melaui pembentukan kelompok usaha ekonomi produktif.</t>
  </si>
  <si>
    <t>Persentase kelompok Usaha Ekonomi Masyarakat pedesaan dengan kategori  dasar dan berkembang ;</t>
  </si>
  <si>
    <t>Meningkatnya Inovasi Teknologi Tepat Guna (TTG)</t>
  </si>
  <si>
    <t>Persentase peningkatan Inovasi Teknologi Tepat Guna ( TTG )</t>
  </si>
  <si>
    <t>Meningkatnya kapasitas SDM kelompok usaha bagi perempuan dan PNPM Mandiri Perkotaan dan PNPM Mandiri Pedesaan</t>
  </si>
  <si>
    <t>Meningkatnya keberdayaan masyarakat melalui pelatihan kelompok masyarakat perempuan dan Lomba Teknologi Tepat Guna</t>
  </si>
  <si>
    <t>Meningkatnya sinergitas kebijakan Pemberdayaan masyarakat dalam pengatasan kemiskinan</t>
  </si>
  <si>
    <t>Meningkatnya Informasi masyarakat terkait program penanggulangan kemiskinan</t>
  </si>
  <si>
    <t>Persentase sinergitas kebijakan dalam pengatasan kemiskinan terhadap pelaku pendukung</t>
  </si>
  <si>
    <t>Persentase pengaduan masyarakat program penanggulangan kemiskinan yang terfasilitasi</t>
  </si>
  <si>
    <t>Meningkatnya kualitas dokumen Analisa terkait dengan program penanggulangan kemiskinan</t>
  </si>
  <si>
    <t>1. Jumlah dokumen analisa dampak CSR (Coorporation Social Responsibility)</t>
  </si>
  <si>
    <t>2. Jumlah dokumen analisa data program penanggulangan kemiskinan</t>
  </si>
  <si>
    <t>Meningkatnya informasi masyarakat terhadap penanggulangan kemiskinan melalui Unit Pengaduan Masyarakat (UPM)</t>
  </si>
  <si>
    <t xml:space="preserve">Meningkatnya kualitas dokumen Rehab Rumah Tidak Layak Huni </t>
  </si>
  <si>
    <t>Jumlah dokumen Monev Rehab Rumah Tidak Layak Huni yang tersusun</t>
  </si>
  <si>
    <t>1. Jumlah Pegawai yang mengikuti Pendidikan dan Pelatihan</t>
  </si>
  <si>
    <t>2. Jumlah Pegawai yang penempatannya sesuai kopetensi</t>
  </si>
  <si>
    <t>52 lembaga</t>
  </si>
  <si>
    <t>RENCANA TINGKAT
CAPAIAN (TARGET)</t>
  </si>
  <si>
    <t>REALISASI</t>
  </si>
  <si>
    <t>SASARAN</t>
  </si>
  <si>
    <t>INDIKATOR SASARAN</t>
  </si>
  <si>
    <t>% PENCAPAIAN RENCANA TINGKAT CAPAIAN</t>
  </si>
  <si>
    <t>KETERANGAN</t>
  </si>
  <si>
    <t>PROGRAM PENDUKUNG</t>
  </si>
  <si>
    <t>PROGRAM PENCAPAIAN BIDANG</t>
  </si>
  <si>
    <t>ESELON III</t>
  </si>
  <si>
    <t>BPMPKB KABUPATEN SIDOARJO</t>
  </si>
  <si>
    <t>PENGUKURAN KINERJA 2015</t>
  </si>
  <si>
    <t>ESELON IV</t>
  </si>
  <si>
    <r>
      <t>1.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 xml:space="preserve">Jumlah Dokumen Perencanaan yang diselesaikan tepat waktu </t>
    </r>
  </si>
  <si>
    <r>
      <t>2.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>Jumlah Dokumen Pelaporan Ikhtisar Realisasi Kinerja yang diselesaikan tepat waktu</t>
    </r>
  </si>
  <si>
    <r>
      <t>3.</t>
    </r>
    <r>
      <rPr>
        <sz val="7"/>
        <color indexed="8"/>
        <rFont val="Bookman Old Style"/>
        <family val="1"/>
      </rPr>
      <t xml:space="preserve">    </t>
    </r>
    <r>
      <rPr>
        <sz val="12"/>
        <color indexed="8"/>
        <rFont val="Bookman Old Style"/>
        <family val="1"/>
      </rPr>
      <t>Jumlah Dokumen Pelaporan Pengendalian Lapangan, Pelayanan Kontrasepsi dan Pendataan Keluarga Program KB yang diselesaikan tepat waktu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</si>
  <si>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Rata – rata Usia Kawin Pertama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</si>
  <si>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Siswa SLTA yang memperoleh Penyuluhan  Kesehatan Reproduksi Remaja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</si>
  <si>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Petugas Pembantu KB Desa (PPKBD) Mandiri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</si>
  <si>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Sub – PPKBD Mandiri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</si>
  <si>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Balita (BKB) Mandiri</t>
    </r>
  </si>
  <si>
    <r>
      <t>4.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Remaja (BKR) Mandiri</t>
    </r>
  </si>
  <si>
    <r>
      <t>5.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Bina Keluarga Lansia (BKL) Mandiri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</si>
  <si>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Desa / Kel yang mengisi Profil desa/kel secara lengkap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</si>
  <si>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Desa / Kel yang menerapkan Sistem Informasi Posyandu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</si>
  <si>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Perempuan dan Anak yang telayani dengan MONIK ( Mobil Informasi Keliling )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</si>
  <si>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lembaga yang memahami pengetahuan Pengarustamaan Gender dan PUA</t>
    </r>
  </si>
  <si>
    <r>
      <t>1.</t>
    </r>
    <r>
      <rPr>
        <sz val="7"/>
        <color indexed="8"/>
        <rFont val="Bookman Old Style"/>
        <family val="1"/>
      </rPr>
      <t xml:space="preserve">     </t>
    </r>
    <r>
      <rPr>
        <sz val="12"/>
        <color indexed="8"/>
        <rFont val="Bookman Old Style"/>
        <family val="1"/>
      </rPr>
      <t>Jumlah Perempuan yang memperoleh pelatihan ketrampilan</t>
    </r>
  </si>
  <si>
    <r>
      <t>2.</t>
    </r>
    <r>
      <rPr>
        <sz val="7"/>
        <color indexed="8"/>
        <rFont val="Bookman Old Style"/>
        <family val="1"/>
      </rPr>
      <t xml:space="preserve">     </t>
    </r>
    <r>
      <rPr>
        <sz val="12"/>
        <color indexed="8"/>
        <rFont val="Bookman Old Style"/>
        <family val="1"/>
      </rPr>
      <t>Jumlah Perempuan yang memperoleh bantuan sarana produksi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</si>
  <si>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kelompok usaha Perempuan yang mendapatkan pembinaan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</si>
  <si>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PNPM Mandiri Pedesaan yang mendapatkan pembinaan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</si>
  <si>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PNPM Mandiri Perkotaan yang mendapatkan pembinaan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</si>
  <si>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kelompok masyarakat perempuan yang mendapat pelatihan ketrampilan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</si>
  <si>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peserta lomba  Inovasi Teknologi Tepat Guna (TTG)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</si>
  <si>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masyarakat yang mendapat Bimbingan Teknis cara penggunaan aplikasi melalui UPM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</si>
  <si>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Jumlah informasi penanggulangan kemiskinan yang terfasilitasi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</si>
  <si>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Pencapaian peserta KB Baru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</si>
  <si>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Pencapaian Peserta KB Aktif</t>
    </r>
  </si>
  <si>
    <r>
      <t>1.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tingkat perkembangan desa/ kelurahan kategori Swasembada</t>
    </r>
  </si>
  <si>
    <r>
      <t>2.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Masyarakat dalam membangun Desa</t>
    </r>
  </si>
  <si>
    <r>
      <t>3.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Desa/Kel yang mengisi Profil Desa dengan baik</t>
    </r>
  </si>
  <si>
    <r>
      <t>4.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Persentase partisipasi desa/kel yang menerapkan Sistem Informasi Posyandu</t>
    </r>
  </si>
  <si>
    <r>
      <t>1)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UPPKS</t>
    </r>
  </si>
  <si>
    <r>
      <t>-</t>
    </r>
    <r>
      <rPr>
        <sz val="7"/>
        <color indexed="8"/>
        <rFont val="Bookman Old Style"/>
        <family val="1"/>
      </rPr>
      <t xml:space="preserve">      </t>
    </r>
    <r>
      <rPr>
        <sz val="12"/>
        <color indexed="8"/>
        <rFont val="Bookman Old Style"/>
        <family val="1"/>
      </rPr>
      <t>Dasar</t>
    </r>
  </si>
  <si>
    <r>
      <t>-</t>
    </r>
    <r>
      <rPr>
        <sz val="7"/>
        <color indexed="8"/>
        <rFont val="Bookman Old Style"/>
        <family val="1"/>
      </rPr>
      <t xml:space="preserve">      </t>
    </r>
    <r>
      <rPr>
        <sz val="12"/>
        <color indexed="8"/>
        <rFont val="Bookman Old Style"/>
        <family val="1"/>
      </rPr>
      <t>Berkembang</t>
    </r>
  </si>
  <si>
    <r>
      <t>2)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UED – SP</t>
    </r>
  </si>
  <si>
    <r>
      <t>3)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P3EL</t>
    </r>
  </si>
  <si>
    <r>
      <t>4)</t>
    </r>
    <r>
      <rPr>
        <sz val="7"/>
        <color indexed="8"/>
        <rFont val="Bookman Old Style"/>
        <family val="1"/>
      </rPr>
      <t xml:space="preserve">   </t>
    </r>
    <r>
      <rPr>
        <sz val="12"/>
        <color indexed="8"/>
        <rFont val="Bookman Old Style"/>
        <family val="1"/>
      </rPr>
      <t>BUMDES</t>
    </r>
  </si>
  <si>
    <t>Pembina Tk. I</t>
  </si>
  <si>
    <t>Meningkatnya kualitas pelayanan</t>
  </si>
  <si>
    <t>Camat Buduran</t>
  </si>
  <si>
    <t>Drs. AGUS MAULIDY,MSi</t>
  </si>
  <si>
    <t xml:space="preserve">NIP. 19620811 198203 1002 </t>
  </si>
  <si>
    <t>KECAMATAN BUDURAN KABUPATEN SIDOARJO</t>
  </si>
  <si>
    <t>PROGRAM</t>
  </si>
  <si>
    <t>CAPAIAN</t>
  </si>
  <si>
    <t>KINERJA (%)</t>
  </si>
  <si>
    <t>ANGGARAN     (%)</t>
  </si>
  <si>
    <t>Program Pelayanan Administrasi Perkantoran</t>
  </si>
  <si>
    <t xml:space="preserve">Program Peningkatan Sarana dan Prasarana Aparatur </t>
  </si>
  <si>
    <t xml:space="preserve">Program Peningkatan Pengembangan Sistem Pelaporan Capaian Kinerja dan Keuangan  </t>
  </si>
  <si>
    <t>Program Penataan Administrasi Kependudukan</t>
  </si>
  <si>
    <t>107,08</t>
  </si>
  <si>
    <t>92,42</t>
  </si>
  <si>
    <t>14,66</t>
  </si>
  <si>
    <t>Program Pembinaan dan Fasilitasi Pengelolaan Keuangan Desa</t>
  </si>
  <si>
    <t xml:space="preserve">Program Peningkatan Kapasitas Aparatur Pemerintah Desa </t>
  </si>
  <si>
    <t>Program Pengembangan Sistem Pendukung Usaha Bagi Usaha Mikro Kecil Menengah</t>
  </si>
  <si>
    <t>Program Peningkatan Kualitas Kelembagaan Koperasi</t>
  </si>
  <si>
    <t xml:space="preserve">Program Peningkatan Keamanan dan kenyamanan Lingkungan </t>
  </si>
  <si>
    <t>Program Pengembangan Wawasan Kebangsaan</t>
  </si>
  <si>
    <t xml:space="preserve">Program Pembangunan Infrastruktur Perdesaan </t>
  </si>
  <si>
    <t xml:space="preserve">Program  Pengembangan Kinerja Pengelolaan Persampahan </t>
  </si>
  <si>
    <t>Program Pengelolaan Ruang Terbuka Hijau</t>
  </si>
  <si>
    <t xml:space="preserve">Program Peningkatan Partisipasi Masyarakat dalam Membangun Desa </t>
  </si>
  <si>
    <t>Program Peningkatan Pelayanan Kesehatan Lansia</t>
  </si>
  <si>
    <t>Program Peningkatan Peran Serta dan Kesetaraan Gender Dalam Pembangunan</t>
  </si>
  <si>
    <t xml:space="preserve">Program Peningkatan Kelembagaan Pengarusutamaan Gender dan Anak </t>
  </si>
  <si>
    <t>Program Keluarga Berencana</t>
  </si>
  <si>
    <t>Program Peningkatan Penanggulangan Narkoba, PMS termasuk HIV/AIDS</t>
  </si>
  <si>
    <t>Program Pemberdayaan Fakir Miskin, Komunikasi Adat Terpencil (KAT) dan Penyandang Masalah Kesejahteraan Sosial (PMKS) Lainnya</t>
  </si>
  <si>
    <t>EFESIENSI  KINERJA  TAHUN 2015</t>
  </si>
  <si>
    <t>105,26</t>
  </si>
  <si>
    <t>100,00</t>
  </si>
  <si>
    <t>EFESIENSI  (%)</t>
  </si>
  <si>
    <t>75,26</t>
  </si>
  <si>
    <t>24,74</t>
  </si>
  <si>
    <t>Hasil Survey Kepuasan Masyarakat</t>
  </si>
  <si>
    <t>93,08</t>
  </si>
  <si>
    <t>12,18%</t>
  </si>
  <si>
    <t>Catatan : kinerja tercapai 100 (efektif)</t>
  </si>
  <si>
    <t>dikurangi capaian anggaran (selisihnya menjadi % efesien)</t>
  </si>
  <si>
    <t>Meningkatnya koordinasi bidang pemerintahan,  pembangunan dan pembinaan penyelenggaraan pemerintahan desa</t>
  </si>
  <si>
    <t>Persentase rekomendasi hasil koordinasi bidang pemerintahan, ketentraman dan ketertban, perekonomian, kesejahteraan sosial dan pembangunan fisik  yang ditindaklanjuti dalam satu tahun</t>
  </si>
  <si>
    <t xml:space="preserve">Persentase desa yang sudah  menyusun dokumen perencanaan, penganggaran dan pelaporan dengan benar dan tepat waktu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</si>
</sst>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82" formatCode="0&quot; Dokumen&quot;"/>
    <numFmt numFmtId="183" formatCode="0&quot; orang&quot;"/>
    <numFmt numFmtId="184" formatCode="0&quot; Buah&quot;"/>
    <numFmt numFmtId="185" formatCode="#,##0&quot; Buah&quot;"/>
    <numFmt numFmtId="186" formatCode="0&quot; Orang&quot;"/>
    <numFmt numFmtId="187" formatCode="0&quot; Tahun&quot;"/>
    <numFmt numFmtId="188" formatCode="#,##0&quot; Orang&quot;"/>
    <numFmt numFmtId="189" formatCode="0&quot; unit&quot;"/>
    <numFmt numFmtId="190" formatCode="0&quot; Desa/Kel&quot;"/>
    <numFmt numFmtId="191" formatCode="#,##0&quot; Kelompok&quot;"/>
    <numFmt numFmtId="192" formatCode="0&quot; Desa/Kel.&quot;"/>
    <numFmt numFmtId="195" formatCode="#,##0.00&quot; Tahun&quot;"/>
  </numFmts>
  <fonts count="17" x14ac:knownFonts="1">
    <font>
      <sz val="11"/>
      <color theme="1"/>
      <name val="Calibri"/>
      <family val="2"/>
      <charset val="1"/>
      <scheme val="minor"/>
    </font>
    <font>
      <sz val="7"/>
      <color indexed="8"/>
      <name val="Bookman Old Style"/>
      <family val="1"/>
    </font>
    <font>
      <sz val="12"/>
      <color indexed="8"/>
      <name val="Bookman Old Style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2"/>
      <color rgb="FF000000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u/>
      <sz val="12"/>
      <color theme="1"/>
      <name val="Arial"/>
      <family val="2"/>
    </font>
    <font>
      <b/>
      <sz val="14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8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182" fontId="8" fillId="0" borderId="1" xfId="0" applyNumberFormat="1" applyFont="1" applyBorder="1" applyAlignment="1">
      <alignment horizontal="center" vertical="top" wrapText="1"/>
    </xf>
    <xf numFmtId="9" fontId="8" fillId="0" borderId="1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0" fontId="8" fillId="0" borderId="1" xfId="1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183" fontId="8" fillId="0" borderId="1" xfId="0" applyNumberFormat="1" applyFont="1" applyBorder="1" applyAlignment="1">
      <alignment horizontal="center" vertical="top" wrapText="1"/>
    </xf>
    <xf numFmtId="18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82" fontId="9" fillId="0" borderId="1" xfId="0" applyNumberFormat="1" applyFont="1" applyBorder="1" applyAlignment="1">
      <alignment horizontal="center" vertical="top" wrapText="1"/>
    </xf>
    <xf numFmtId="9" fontId="8" fillId="0" borderId="1" xfId="1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85" fontId="9" fillId="0" borderId="1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187" fontId="8" fillId="0" borderId="1" xfId="0" applyNumberFormat="1" applyFont="1" applyBorder="1" applyAlignment="1">
      <alignment horizontal="center" vertical="top" wrapText="1"/>
    </xf>
    <xf numFmtId="195" fontId="8" fillId="0" borderId="1" xfId="0" applyNumberFormat="1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10" fontId="8" fillId="0" borderId="1" xfId="0" applyNumberFormat="1" applyFont="1" applyBorder="1" applyAlignment="1">
      <alignment horizontal="center" vertical="top" wrapText="1"/>
    </xf>
    <xf numFmtId="188" fontId="8" fillId="0" borderId="1" xfId="0" applyNumberFormat="1" applyFont="1" applyBorder="1" applyAlignment="1">
      <alignment horizontal="center" vertical="top" wrapText="1"/>
    </xf>
    <xf numFmtId="189" fontId="8" fillId="0" borderId="1" xfId="0" applyNumberFormat="1" applyFont="1" applyBorder="1" applyAlignment="1">
      <alignment horizontal="center" vertical="top" wrapText="1"/>
    </xf>
    <xf numFmtId="190" fontId="8" fillId="0" borderId="1" xfId="0" applyNumberFormat="1" applyFont="1" applyBorder="1" applyAlignment="1">
      <alignment horizontal="center" vertical="top" wrapText="1"/>
    </xf>
    <xf numFmtId="191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192" fontId="8" fillId="0" borderId="1" xfId="0" applyNumberFormat="1" applyFont="1" applyBorder="1" applyAlignment="1">
      <alignment horizontal="center" vertical="top" wrapText="1"/>
    </xf>
    <xf numFmtId="184" fontId="8" fillId="0" borderId="1" xfId="0" applyNumberFormat="1" applyFont="1" applyBorder="1" applyAlignment="1">
      <alignment horizontal="center" vertical="top" wrapText="1"/>
    </xf>
    <xf numFmtId="3" fontId="6" fillId="0" borderId="0" xfId="0" applyNumberFormat="1" applyFont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3" fontId="1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10" fontId="6" fillId="0" borderId="0" xfId="0" applyNumberFormat="1" applyFont="1" applyFill="1" applyAlignment="1">
      <alignment vertical="top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4" fillId="0" borderId="4" xfId="0" applyFont="1" applyBorder="1" applyAlignment="1">
      <alignment horizontal="left" vertical="top" wrapText="1"/>
    </xf>
    <xf numFmtId="0" fontId="12" fillId="0" borderId="5" xfId="0" applyFont="1" applyFill="1" applyBorder="1" applyAlignment="1">
      <alignment vertical="top"/>
    </xf>
    <xf numFmtId="3" fontId="13" fillId="0" borderId="0" xfId="0" applyNumberFormat="1" applyFont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9" fontId="12" fillId="0" borderId="11" xfId="0" applyNumberFormat="1" applyFont="1" applyFill="1" applyBorder="1" applyAlignment="1">
      <alignment horizontal="center" vertical="top"/>
    </xf>
    <xf numFmtId="9" fontId="12" fillId="0" borderId="12" xfId="0" applyNumberFormat="1" applyFont="1" applyFill="1" applyBorder="1" applyAlignment="1">
      <alignment horizontal="center" vertical="top"/>
    </xf>
    <xf numFmtId="9" fontId="12" fillId="0" borderId="4" xfId="0" applyNumberFormat="1" applyFont="1" applyFill="1" applyBorder="1" applyAlignment="1">
      <alignment horizontal="center" vertical="top"/>
    </xf>
    <xf numFmtId="10" fontId="12" fillId="0" borderId="11" xfId="0" applyNumberFormat="1" applyFont="1" applyFill="1" applyBorder="1" applyAlignment="1">
      <alignment horizontal="center" vertical="top"/>
    </xf>
    <xf numFmtId="10" fontId="12" fillId="0" borderId="12" xfId="0" applyNumberFormat="1" applyFont="1" applyFill="1" applyBorder="1" applyAlignment="1">
      <alignment horizontal="center" vertical="top"/>
    </xf>
    <xf numFmtId="10" fontId="12" fillId="0" borderId="4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0" fontId="12" fillId="0" borderId="11" xfId="0" applyNumberFormat="1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8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9" fontId="12" fillId="0" borderId="11" xfId="0" applyNumberFormat="1" applyFont="1" applyFill="1" applyBorder="1" applyAlignment="1">
      <alignment horizontal="center" vertical="top" wrapText="1"/>
    </xf>
    <xf numFmtId="10" fontId="3" fillId="0" borderId="1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9" fontId="3" fillId="0" borderId="6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2" fillId="0" borderId="8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3" fontId="8" fillId="0" borderId="1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C22" zoomScale="85" zoomScaleNormal="85" zoomScaleSheetLayoutView="100" workbookViewId="0">
      <selection sqref="A1:K1"/>
    </sheetView>
  </sheetViews>
  <sheetFormatPr defaultRowHeight="15" x14ac:dyDescent="0.25"/>
  <cols>
    <col min="1" max="1" width="4.85546875" style="32" customWidth="1"/>
    <col min="2" max="2" width="3.85546875" style="32" customWidth="1"/>
    <col min="3" max="3" width="1.7109375" style="32" customWidth="1"/>
    <col min="4" max="4" width="3.85546875" style="32" customWidth="1"/>
    <col min="5" max="5" width="23" style="32" customWidth="1"/>
    <col min="6" max="6" width="4.7109375" style="32" customWidth="1"/>
    <col min="7" max="7" width="38.140625" style="32" customWidth="1"/>
    <col min="8" max="8" width="55.7109375" style="32" customWidth="1"/>
    <col min="9" max="9" width="14" style="32" customWidth="1"/>
    <col min="10" max="10" width="19.28515625" style="32" customWidth="1"/>
    <col min="11" max="11" width="17.42578125" style="32" customWidth="1"/>
    <col min="12" max="12" width="10.7109375" style="32" bestFit="1" customWidth="1"/>
    <col min="13" max="16384" width="9.140625" style="32"/>
  </cols>
  <sheetData>
    <row r="1" spans="1:12" ht="20.25" x14ac:dyDescent="0.25">
      <c r="A1" s="51" t="s">
        <v>154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20.25" x14ac:dyDescent="0.25">
      <c r="A2" s="51" t="s">
        <v>126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20.25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33" customFormat="1" ht="33.75" customHeight="1" x14ac:dyDescent="0.25">
      <c r="A5" s="61" t="s">
        <v>0</v>
      </c>
      <c r="B5" s="55" t="s">
        <v>76</v>
      </c>
      <c r="C5" s="59"/>
      <c r="D5" s="59"/>
      <c r="E5" s="56"/>
      <c r="F5" s="55" t="s">
        <v>77</v>
      </c>
      <c r="G5" s="56"/>
      <c r="H5" s="66" t="s">
        <v>127</v>
      </c>
      <c r="I5" s="64" t="s">
        <v>128</v>
      </c>
      <c r="J5" s="65"/>
      <c r="K5" s="66" t="s">
        <v>157</v>
      </c>
    </row>
    <row r="6" spans="1:12" s="33" customFormat="1" ht="55.5" customHeight="1" x14ac:dyDescent="0.25">
      <c r="A6" s="62"/>
      <c r="B6" s="57"/>
      <c r="C6" s="60"/>
      <c r="D6" s="60"/>
      <c r="E6" s="58"/>
      <c r="F6" s="57"/>
      <c r="G6" s="58"/>
      <c r="H6" s="67"/>
      <c r="I6" s="35" t="s">
        <v>129</v>
      </c>
      <c r="J6" s="35" t="s">
        <v>130</v>
      </c>
      <c r="K6" s="67"/>
    </row>
    <row r="7" spans="1:12" s="33" customFormat="1" x14ac:dyDescent="0.25">
      <c r="A7" s="36">
        <v>1</v>
      </c>
      <c r="B7" s="52">
        <v>2</v>
      </c>
      <c r="C7" s="53"/>
      <c r="D7" s="53"/>
      <c r="E7" s="54"/>
      <c r="F7" s="52">
        <v>3</v>
      </c>
      <c r="G7" s="54"/>
      <c r="H7" s="36">
        <v>4</v>
      </c>
      <c r="I7" s="36">
        <v>5</v>
      </c>
      <c r="J7" s="36">
        <v>6</v>
      </c>
      <c r="K7" s="36">
        <v>7</v>
      </c>
    </row>
    <row r="8" spans="1:12" ht="36.75" customHeight="1" x14ac:dyDescent="0.25">
      <c r="A8" s="96">
        <v>1</v>
      </c>
      <c r="B8" s="87" t="s">
        <v>122</v>
      </c>
      <c r="C8" s="88"/>
      <c r="D8" s="88"/>
      <c r="E8" s="89"/>
      <c r="F8" s="84">
        <v>1</v>
      </c>
      <c r="G8" s="81" t="s">
        <v>160</v>
      </c>
      <c r="H8" s="42" t="s">
        <v>131</v>
      </c>
      <c r="I8" s="71" t="s">
        <v>135</v>
      </c>
      <c r="J8" s="74" t="s">
        <v>136</v>
      </c>
      <c r="K8" s="71" t="s">
        <v>137</v>
      </c>
    </row>
    <row r="9" spans="1:12" ht="36.75" customHeight="1" x14ac:dyDescent="0.25">
      <c r="A9" s="97"/>
      <c r="B9" s="90"/>
      <c r="C9" s="91"/>
      <c r="D9" s="91"/>
      <c r="E9" s="92"/>
      <c r="F9" s="85"/>
      <c r="G9" s="82"/>
      <c r="H9" s="42" t="s">
        <v>132</v>
      </c>
      <c r="I9" s="72"/>
      <c r="J9" s="75"/>
      <c r="K9" s="72"/>
    </row>
    <row r="10" spans="1:12" ht="36.75" customHeight="1" x14ac:dyDescent="0.25">
      <c r="A10" s="97"/>
      <c r="B10" s="90"/>
      <c r="C10" s="91"/>
      <c r="D10" s="91"/>
      <c r="E10" s="92"/>
      <c r="F10" s="85"/>
      <c r="G10" s="82"/>
      <c r="H10" s="40" t="s">
        <v>133</v>
      </c>
      <c r="I10" s="72"/>
      <c r="J10" s="75"/>
      <c r="K10" s="72"/>
    </row>
    <row r="11" spans="1:12" ht="36.75" customHeight="1" x14ac:dyDescent="0.25">
      <c r="A11" s="98"/>
      <c r="B11" s="93"/>
      <c r="C11" s="94"/>
      <c r="D11" s="94"/>
      <c r="E11" s="95"/>
      <c r="F11" s="86"/>
      <c r="G11" s="83"/>
      <c r="H11" s="40" t="s">
        <v>134</v>
      </c>
      <c r="I11" s="73"/>
      <c r="J11" s="76"/>
      <c r="K11" s="73"/>
    </row>
    <row r="12" spans="1:12" ht="97.5" customHeight="1" x14ac:dyDescent="0.25">
      <c r="A12" s="77">
        <v>2</v>
      </c>
      <c r="B12" s="108" t="s">
        <v>165</v>
      </c>
      <c r="C12" s="109"/>
      <c r="D12" s="109"/>
      <c r="E12" s="110"/>
      <c r="F12" s="105">
        <v>1</v>
      </c>
      <c r="G12" s="89" t="s">
        <v>166</v>
      </c>
      <c r="H12" s="40" t="s">
        <v>139</v>
      </c>
      <c r="I12" s="77" t="s">
        <v>155</v>
      </c>
      <c r="J12" s="80" t="s">
        <v>161</v>
      </c>
      <c r="K12" s="99" t="s">
        <v>162</v>
      </c>
      <c r="L12" s="46"/>
    </row>
    <row r="13" spans="1:12" ht="52.5" customHeight="1" x14ac:dyDescent="0.25">
      <c r="A13" s="117"/>
      <c r="B13" s="111"/>
      <c r="C13" s="112"/>
      <c r="D13" s="112"/>
      <c r="E13" s="113"/>
      <c r="F13" s="106"/>
      <c r="G13" s="104"/>
      <c r="H13" s="43" t="s">
        <v>140</v>
      </c>
      <c r="I13" s="78"/>
      <c r="J13" s="78"/>
      <c r="K13" s="78"/>
    </row>
    <row r="14" spans="1:12" ht="39" customHeight="1" x14ac:dyDescent="0.25">
      <c r="A14" s="117"/>
      <c r="B14" s="111"/>
      <c r="C14" s="112"/>
      <c r="D14" s="112"/>
      <c r="E14" s="113"/>
      <c r="F14" s="106"/>
      <c r="G14" s="104"/>
      <c r="H14" s="43" t="s">
        <v>141</v>
      </c>
      <c r="I14" s="78"/>
      <c r="J14" s="78"/>
      <c r="K14" s="78"/>
    </row>
    <row r="15" spans="1:12" ht="54" customHeight="1" x14ac:dyDescent="0.25">
      <c r="A15" s="117"/>
      <c r="B15" s="111"/>
      <c r="C15" s="112"/>
      <c r="D15" s="112"/>
      <c r="E15" s="113"/>
      <c r="F15" s="106"/>
      <c r="G15" s="104"/>
      <c r="H15" s="40" t="s">
        <v>142</v>
      </c>
      <c r="I15" s="78"/>
      <c r="J15" s="78"/>
      <c r="K15" s="78"/>
    </row>
    <row r="16" spans="1:12" ht="54" customHeight="1" x14ac:dyDescent="0.25">
      <c r="A16" s="117"/>
      <c r="B16" s="111"/>
      <c r="C16" s="112"/>
      <c r="D16" s="112"/>
      <c r="E16" s="113"/>
      <c r="F16" s="106"/>
      <c r="G16" s="104"/>
      <c r="H16" s="40" t="s">
        <v>143</v>
      </c>
      <c r="I16" s="78"/>
      <c r="J16" s="78"/>
      <c r="K16" s="78"/>
    </row>
    <row r="17" spans="1:11" ht="52.5" customHeight="1" x14ac:dyDescent="0.25">
      <c r="A17" s="117"/>
      <c r="B17" s="111"/>
      <c r="C17" s="112"/>
      <c r="D17" s="112"/>
      <c r="E17" s="113"/>
      <c r="F17" s="106"/>
      <c r="G17" s="104"/>
      <c r="H17" s="44" t="s">
        <v>148</v>
      </c>
      <c r="I17" s="78"/>
      <c r="J17" s="78"/>
      <c r="K17" s="78"/>
    </row>
    <row r="18" spans="1:11" ht="52.5" customHeight="1" x14ac:dyDescent="0.25">
      <c r="A18" s="117"/>
      <c r="B18" s="111"/>
      <c r="C18" s="112"/>
      <c r="D18" s="112"/>
      <c r="E18" s="113"/>
      <c r="F18" s="106"/>
      <c r="G18" s="104"/>
      <c r="H18" s="45" t="s">
        <v>149</v>
      </c>
      <c r="I18" s="78"/>
      <c r="J18" s="78"/>
      <c r="K18" s="78"/>
    </row>
    <row r="19" spans="1:11" ht="52.5" customHeight="1" x14ac:dyDescent="0.25">
      <c r="A19" s="117"/>
      <c r="B19" s="111"/>
      <c r="C19" s="112"/>
      <c r="D19" s="112"/>
      <c r="E19" s="113"/>
      <c r="F19" s="106"/>
      <c r="G19" s="104"/>
      <c r="H19" s="40" t="s">
        <v>150</v>
      </c>
      <c r="I19" s="78"/>
      <c r="J19" s="78"/>
      <c r="K19" s="78"/>
    </row>
    <row r="20" spans="1:11" ht="36" customHeight="1" x14ac:dyDescent="0.25">
      <c r="A20" s="117"/>
      <c r="B20" s="111"/>
      <c r="C20" s="112"/>
      <c r="D20" s="112"/>
      <c r="E20" s="113"/>
      <c r="F20" s="106"/>
      <c r="G20" s="104"/>
      <c r="H20" s="40" t="s">
        <v>151</v>
      </c>
      <c r="I20" s="78"/>
      <c r="J20" s="78"/>
      <c r="K20" s="78"/>
    </row>
    <row r="21" spans="1:11" ht="36" customHeight="1" x14ac:dyDescent="0.25">
      <c r="A21" s="117"/>
      <c r="B21" s="111"/>
      <c r="C21" s="112"/>
      <c r="D21" s="112"/>
      <c r="E21" s="113"/>
      <c r="F21" s="106"/>
      <c r="G21" s="104"/>
      <c r="H21" s="40" t="s">
        <v>152</v>
      </c>
      <c r="I21" s="78"/>
      <c r="J21" s="78"/>
      <c r="K21" s="78"/>
    </row>
    <row r="22" spans="1:11" ht="71.25" customHeight="1" x14ac:dyDescent="0.25">
      <c r="A22" s="117"/>
      <c r="B22" s="111"/>
      <c r="C22" s="112"/>
      <c r="D22" s="112"/>
      <c r="E22" s="113"/>
      <c r="F22" s="106"/>
      <c r="G22" s="104"/>
      <c r="H22" s="40" t="s">
        <v>153</v>
      </c>
      <c r="I22" s="78"/>
      <c r="J22" s="78"/>
      <c r="K22" s="78"/>
    </row>
    <row r="23" spans="1:11" ht="50.25" customHeight="1" x14ac:dyDescent="0.25">
      <c r="A23" s="117"/>
      <c r="B23" s="111"/>
      <c r="C23" s="112"/>
      <c r="D23" s="112"/>
      <c r="E23" s="113"/>
      <c r="F23" s="106"/>
      <c r="G23" s="104"/>
      <c r="H23" s="40" t="s">
        <v>144</v>
      </c>
      <c r="I23" s="78"/>
      <c r="J23" s="78"/>
      <c r="K23" s="78"/>
    </row>
    <row r="24" spans="1:11" ht="36.75" customHeight="1" x14ac:dyDescent="0.25">
      <c r="A24" s="117"/>
      <c r="B24" s="111"/>
      <c r="C24" s="112"/>
      <c r="D24" s="112"/>
      <c r="E24" s="113"/>
      <c r="F24" s="106"/>
      <c r="G24" s="104"/>
      <c r="H24" s="43" t="s">
        <v>145</v>
      </c>
      <c r="I24" s="78"/>
      <c r="J24" s="78"/>
      <c r="K24" s="78"/>
    </row>
    <row r="25" spans="1:11" ht="28.5" customHeight="1" x14ac:dyDescent="0.25">
      <c r="A25" s="117"/>
      <c r="B25" s="111"/>
      <c r="C25" s="112"/>
      <c r="D25" s="112"/>
      <c r="E25" s="113"/>
      <c r="F25" s="107"/>
      <c r="G25" s="103"/>
      <c r="H25" s="45" t="s">
        <v>146</v>
      </c>
      <c r="I25" s="79"/>
      <c r="J25" s="79"/>
      <c r="K25" s="79"/>
    </row>
    <row r="26" spans="1:11" ht="65.25" customHeight="1" x14ac:dyDescent="0.25">
      <c r="A26" s="78"/>
      <c r="B26" s="114"/>
      <c r="C26" s="115"/>
      <c r="D26" s="115"/>
      <c r="E26" s="116"/>
      <c r="F26" s="119">
        <v>2</v>
      </c>
      <c r="G26" s="118" t="s">
        <v>167</v>
      </c>
      <c r="H26" s="40" t="s">
        <v>138</v>
      </c>
      <c r="I26" s="100" t="s">
        <v>156</v>
      </c>
      <c r="J26" s="80" t="s">
        <v>158</v>
      </c>
      <c r="K26" s="102" t="s">
        <v>159</v>
      </c>
    </row>
    <row r="27" spans="1:11" ht="43.5" customHeight="1" x14ac:dyDescent="0.25">
      <c r="A27" s="47"/>
      <c r="B27" s="47"/>
      <c r="C27" s="48"/>
      <c r="D27" s="48"/>
      <c r="E27" s="50"/>
      <c r="F27" s="120"/>
      <c r="G27" s="103"/>
      <c r="H27" s="49" t="s">
        <v>147</v>
      </c>
      <c r="I27" s="101"/>
      <c r="J27" s="101"/>
      <c r="K27" s="103"/>
    </row>
    <row r="28" spans="1:11" ht="15" customHeight="1" x14ac:dyDescent="0.25">
      <c r="A28" s="37"/>
      <c r="B28" s="37"/>
      <c r="C28" s="37"/>
      <c r="D28" s="37"/>
      <c r="E28" s="37"/>
      <c r="F28" s="37"/>
      <c r="G28" s="37"/>
      <c r="H28" s="37"/>
      <c r="I28" s="70" t="s">
        <v>123</v>
      </c>
      <c r="J28" s="70"/>
      <c r="K28" s="70"/>
    </row>
    <row r="29" spans="1:11" ht="15" customHeight="1" x14ac:dyDescent="0.2">
      <c r="A29" s="37"/>
      <c r="B29" s="37"/>
      <c r="C29" s="37"/>
      <c r="D29" s="37"/>
      <c r="E29" s="37"/>
      <c r="F29" s="37"/>
      <c r="G29" s="37"/>
      <c r="H29" s="37"/>
      <c r="I29" s="39"/>
      <c r="J29" s="38"/>
      <c r="K29" s="37"/>
    </row>
    <row r="30" spans="1:11" ht="15" customHeight="1" x14ac:dyDescent="0.2">
      <c r="A30" s="37"/>
      <c r="B30" s="37"/>
      <c r="C30" s="37"/>
      <c r="D30" s="37"/>
      <c r="E30" s="37"/>
      <c r="F30" s="37"/>
      <c r="G30" s="37"/>
      <c r="H30" s="37"/>
      <c r="I30" s="39"/>
      <c r="J30" s="38"/>
      <c r="K30" s="37"/>
    </row>
    <row r="31" spans="1:11" ht="15" customHeight="1" x14ac:dyDescent="0.2">
      <c r="A31" s="38"/>
      <c r="B31" s="38"/>
      <c r="C31" s="38"/>
      <c r="D31" s="38"/>
      <c r="E31" s="38"/>
      <c r="F31" s="38"/>
      <c r="G31" s="38"/>
      <c r="H31" s="38"/>
      <c r="I31" s="39"/>
      <c r="J31" s="38"/>
      <c r="K31" s="38"/>
    </row>
    <row r="32" spans="1:11" ht="15" customHeight="1" x14ac:dyDescent="0.2">
      <c r="A32" s="38"/>
      <c r="B32" s="38"/>
      <c r="C32" s="38"/>
      <c r="D32" s="38"/>
      <c r="E32" s="38"/>
      <c r="F32" s="38"/>
      <c r="G32" s="38"/>
      <c r="H32" s="38"/>
      <c r="I32" s="39"/>
      <c r="J32" s="38"/>
      <c r="K32" s="38"/>
    </row>
    <row r="33" spans="1:11" ht="15" customHeight="1" x14ac:dyDescent="0.25">
      <c r="A33" s="38"/>
      <c r="B33" s="38"/>
      <c r="C33" s="38"/>
      <c r="D33" s="38"/>
      <c r="E33" s="38"/>
      <c r="F33" s="38"/>
      <c r="G33" s="38"/>
      <c r="H33" s="38"/>
      <c r="I33" s="68" t="s">
        <v>124</v>
      </c>
      <c r="J33" s="68"/>
      <c r="K33" s="68"/>
    </row>
    <row r="34" spans="1:11" ht="15" customHeight="1" x14ac:dyDescent="0.2">
      <c r="A34" s="38"/>
      <c r="B34" s="38"/>
      <c r="C34" s="38"/>
      <c r="D34" s="38"/>
      <c r="E34" s="38"/>
      <c r="F34" s="38"/>
      <c r="G34" s="38"/>
      <c r="H34" s="38"/>
      <c r="I34" s="69" t="s">
        <v>121</v>
      </c>
      <c r="J34" s="69"/>
      <c r="K34" s="69"/>
    </row>
    <row r="35" spans="1:11" ht="15" customHeight="1" x14ac:dyDescent="0.25">
      <c r="A35" s="38"/>
      <c r="B35" s="38"/>
      <c r="C35" s="38"/>
      <c r="D35" s="38"/>
      <c r="E35" s="38"/>
      <c r="F35" s="38"/>
      <c r="G35" s="38"/>
      <c r="H35" s="38"/>
      <c r="I35" s="70" t="s">
        <v>125</v>
      </c>
      <c r="J35" s="70"/>
      <c r="K35" s="70"/>
    </row>
    <row r="36" spans="1:1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x14ac:dyDescent="0.25">
      <c r="E37" s="32" t="s">
        <v>163</v>
      </c>
    </row>
    <row r="38" spans="1:11" x14ac:dyDescent="0.25">
      <c r="E38" s="32" t="s">
        <v>164</v>
      </c>
    </row>
  </sheetData>
  <mergeCells count="34">
    <mergeCell ref="F12:F25"/>
    <mergeCell ref="B12:E26"/>
    <mergeCell ref="A12:A26"/>
    <mergeCell ref="G26:G27"/>
    <mergeCell ref="F26:F27"/>
    <mergeCell ref="G8:G11"/>
    <mergeCell ref="F8:F11"/>
    <mergeCell ref="B8:E11"/>
    <mergeCell ref="A8:A11"/>
    <mergeCell ref="I28:K28"/>
    <mergeCell ref="K12:K25"/>
    <mergeCell ref="I26:I27"/>
    <mergeCell ref="J26:J27"/>
    <mergeCell ref="K26:K27"/>
    <mergeCell ref="G12:G25"/>
    <mergeCell ref="I33:K33"/>
    <mergeCell ref="I34:K34"/>
    <mergeCell ref="I35:K35"/>
    <mergeCell ref="K5:K6"/>
    <mergeCell ref="I8:I11"/>
    <mergeCell ref="J8:J11"/>
    <mergeCell ref="K8:K11"/>
    <mergeCell ref="I12:I25"/>
    <mergeCell ref="J12:J25"/>
    <mergeCell ref="A1:K1"/>
    <mergeCell ref="A2:K2"/>
    <mergeCell ref="B7:E7"/>
    <mergeCell ref="F7:G7"/>
    <mergeCell ref="F5:G6"/>
    <mergeCell ref="B5:E6"/>
    <mergeCell ref="A5:A6"/>
    <mergeCell ref="A4:K4"/>
    <mergeCell ref="I5:J5"/>
    <mergeCell ref="H5:H6"/>
  </mergeCells>
  <printOptions horizontalCentered="1"/>
  <pageMargins left="0.31496063000000002" right="6.4960630000000005E-2" top="0.74803149606299202" bottom="0.35433070866141703" header="0.31496062992126" footer="0.31496062992126"/>
  <pageSetup paperSize="5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Normal="100" workbookViewId="0">
      <selection activeCell="F10" sqref="F10"/>
    </sheetView>
  </sheetViews>
  <sheetFormatPr defaultRowHeight="15" x14ac:dyDescent="0.25"/>
  <cols>
    <col min="1" max="1" width="6.28515625" style="31" customWidth="1"/>
    <col min="2" max="2" width="27.85546875" style="1" customWidth="1"/>
    <col min="3" max="3" width="33.140625" style="1" customWidth="1"/>
    <col min="4" max="4" width="27.42578125" style="1" customWidth="1"/>
    <col min="5" max="5" width="23.85546875" style="1" customWidth="1"/>
    <col min="6" max="6" width="24.42578125" style="1" customWidth="1"/>
    <col min="7" max="7" width="19.140625" style="1" customWidth="1"/>
    <col min="8" max="16384" width="9.140625" style="1"/>
  </cols>
  <sheetData>
    <row r="1" spans="1:7" ht="18" x14ac:dyDescent="0.25">
      <c r="A1" s="126" t="s">
        <v>84</v>
      </c>
      <c r="B1" s="126"/>
      <c r="C1" s="126"/>
      <c r="D1" s="126"/>
      <c r="E1" s="126"/>
      <c r="F1" s="126"/>
      <c r="G1" s="126"/>
    </row>
    <row r="2" spans="1:7" ht="18" x14ac:dyDescent="0.25">
      <c r="A2" s="126" t="s">
        <v>82</v>
      </c>
      <c r="B2" s="126"/>
      <c r="C2" s="126"/>
      <c r="D2" s="126"/>
      <c r="E2" s="126"/>
      <c r="F2" s="126"/>
      <c r="G2" s="126"/>
    </row>
    <row r="3" spans="1:7" ht="18" x14ac:dyDescent="0.25">
      <c r="A3" s="126" t="s">
        <v>83</v>
      </c>
      <c r="B3" s="126"/>
      <c r="C3" s="126"/>
      <c r="D3" s="126"/>
      <c r="E3" s="126"/>
      <c r="F3" s="126"/>
      <c r="G3" s="126"/>
    </row>
    <row r="5" spans="1:7" ht="51" customHeight="1" x14ac:dyDescent="0.25">
      <c r="A5" s="2" t="s">
        <v>0</v>
      </c>
      <c r="B5" s="3" t="s">
        <v>76</v>
      </c>
      <c r="C5" s="3" t="s">
        <v>77</v>
      </c>
      <c r="D5" s="3" t="s">
        <v>74</v>
      </c>
      <c r="E5" s="3" t="s">
        <v>75</v>
      </c>
      <c r="F5" s="3" t="s">
        <v>78</v>
      </c>
      <c r="G5" s="3" t="s">
        <v>79</v>
      </c>
    </row>
    <row r="6" spans="1:7" ht="15.75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 x14ac:dyDescent="0.25">
      <c r="A7" s="123" t="s">
        <v>80</v>
      </c>
      <c r="B7" s="124"/>
      <c r="C7" s="124"/>
      <c r="D7" s="124"/>
      <c r="E7" s="124"/>
      <c r="F7" s="124"/>
      <c r="G7" s="125"/>
    </row>
    <row r="8" spans="1:7" ht="63" x14ac:dyDescent="0.25">
      <c r="A8" s="11">
        <v>1</v>
      </c>
      <c r="B8" s="14" t="s">
        <v>1</v>
      </c>
      <c r="C8" s="14" t="s">
        <v>2</v>
      </c>
      <c r="D8" s="22">
        <v>0.85</v>
      </c>
      <c r="E8" s="22">
        <v>0.7</v>
      </c>
      <c r="F8" s="23">
        <f>E8/D8</f>
        <v>0.82352941176470584</v>
      </c>
      <c r="G8" s="22"/>
    </row>
    <row r="9" spans="1:7" ht="47.25" x14ac:dyDescent="0.25">
      <c r="A9" s="11">
        <v>2</v>
      </c>
      <c r="B9" s="6" t="s">
        <v>3</v>
      </c>
      <c r="C9" s="14" t="s">
        <v>4</v>
      </c>
      <c r="D9" s="22">
        <v>0.9</v>
      </c>
      <c r="E9" s="23">
        <f>1134/1221</f>
        <v>0.92874692874692877</v>
      </c>
      <c r="F9" s="23">
        <f>E9/D9</f>
        <v>1.031941031941032</v>
      </c>
      <c r="G9" s="22"/>
    </row>
    <row r="10" spans="1:7" ht="47.25" x14ac:dyDescent="0.25">
      <c r="A10" s="122">
        <v>3</v>
      </c>
      <c r="B10" s="121" t="s">
        <v>5</v>
      </c>
      <c r="C10" s="28" t="s">
        <v>6</v>
      </c>
      <c r="D10" s="22">
        <v>0.4</v>
      </c>
      <c r="E10" s="23">
        <f>56/155</f>
        <v>0.36129032258064514</v>
      </c>
      <c r="F10" s="23">
        <f>E10/D10</f>
        <v>0.90322580645161277</v>
      </c>
      <c r="G10" s="22"/>
    </row>
    <row r="11" spans="1:7" ht="47.25" x14ac:dyDescent="0.25">
      <c r="A11" s="122"/>
      <c r="B11" s="121"/>
      <c r="C11" s="28" t="s">
        <v>7</v>
      </c>
      <c r="D11" s="22">
        <v>0.8</v>
      </c>
      <c r="E11" s="23">
        <f>48/51</f>
        <v>0.94117647058823528</v>
      </c>
      <c r="F11" s="23">
        <f>E11/D11</f>
        <v>1.1764705882352939</v>
      </c>
      <c r="G11" s="22"/>
    </row>
    <row r="12" spans="1:7" ht="15.75" x14ac:dyDescent="0.25">
      <c r="A12" s="123" t="s">
        <v>81</v>
      </c>
      <c r="B12" s="124"/>
      <c r="C12" s="124"/>
      <c r="D12" s="124"/>
      <c r="E12" s="124"/>
      <c r="F12" s="124"/>
      <c r="G12" s="125"/>
    </row>
    <row r="13" spans="1:7" ht="31.5" x14ac:dyDescent="0.25">
      <c r="A13" s="122">
        <v>1</v>
      </c>
      <c r="B13" s="121" t="s">
        <v>14</v>
      </c>
      <c r="C13" s="6" t="s">
        <v>109</v>
      </c>
      <c r="D13" s="22">
        <v>1</v>
      </c>
      <c r="E13" s="23">
        <v>0.84499999999999997</v>
      </c>
      <c r="F13" s="10">
        <f t="shared" ref="F13:F21" si="0">E13/D13</f>
        <v>0.84499999999999997</v>
      </c>
      <c r="G13" s="22"/>
    </row>
    <row r="14" spans="1:7" ht="31.5" x14ac:dyDescent="0.25">
      <c r="A14" s="122"/>
      <c r="B14" s="121"/>
      <c r="C14" s="6" t="s">
        <v>110</v>
      </c>
      <c r="D14" s="22">
        <v>1</v>
      </c>
      <c r="E14" s="23">
        <v>0.95620000000000005</v>
      </c>
      <c r="F14" s="10">
        <f t="shared" si="0"/>
        <v>0.95620000000000005</v>
      </c>
      <c r="G14" s="22"/>
    </row>
    <row r="15" spans="1:7" ht="78.75" x14ac:dyDescent="0.25">
      <c r="A15" s="11">
        <v>2</v>
      </c>
      <c r="B15" s="14" t="s">
        <v>15</v>
      </c>
      <c r="C15" s="14" t="s">
        <v>16</v>
      </c>
      <c r="D15" s="23">
        <v>8.5000000000000006E-2</v>
      </c>
      <c r="E15" s="23">
        <v>7.5399999999999995E-2</v>
      </c>
      <c r="F15" s="10">
        <f t="shared" si="0"/>
        <v>0.88705882352941168</v>
      </c>
      <c r="G15" s="23"/>
    </row>
    <row r="16" spans="1:7" ht="63" x14ac:dyDescent="0.25">
      <c r="A16" s="11">
        <v>3</v>
      </c>
      <c r="B16" s="6" t="s">
        <v>17</v>
      </c>
      <c r="C16" s="14" t="s">
        <v>18</v>
      </c>
      <c r="D16" s="30">
        <v>55</v>
      </c>
      <c r="E16" s="30">
        <v>44</v>
      </c>
      <c r="F16" s="8">
        <f t="shared" si="0"/>
        <v>0.8</v>
      </c>
      <c r="G16" s="9"/>
    </row>
    <row r="17" spans="1:7" ht="63" x14ac:dyDescent="0.25">
      <c r="A17" s="122">
        <v>4</v>
      </c>
      <c r="B17" s="121" t="s">
        <v>27</v>
      </c>
      <c r="C17" s="6" t="s">
        <v>111</v>
      </c>
      <c r="D17" s="22">
        <v>0.9</v>
      </c>
      <c r="E17" s="23">
        <f>6/352</f>
        <v>1.7045454545454544E-2</v>
      </c>
      <c r="F17" s="10">
        <f t="shared" si="0"/>
        <v>1.8939393939393936E-2</v>
      </c>
      <c r="G17" s="22"/>
    </row>
    <row r="18" spans="1:7" ht="47.25" x14ac:dyDescent="0.25">
      <c r="A18" s="122"/>
      <c r="B18" s="121"/>
      <c r="C18" s="6" t="s">
        <v>112</v>
      </c>
      <c r="D18" s="22">
        <v>0.3</v>
      </c>
      <c r="E18" s="23">
        <v>0.27</v>
      </c>
      <c r="F18" s="10">
        <f t="shared" si="0"/>
        <v>0.90000000000000013</v>
      </c>
      <c r="G18" s="22"/>
    </row>
    <row r="19" spans="1:7" ht="47.25" x14ac:dyDescent="0.25">
      <c r="A19" s="122"/>
      <c r="B19" s="121"/>
      <c r="C19" s="6" t="s">
        <v>113</v>
      </c>
      <c r="D19" s="22">
        <v>0.9</v>
      </c>
      <c r="E19" s="23">
        <v>0.45</v>
      </c>
      <c r="F19" s="10">
        <f t="shared" si="0"/>
        <v>0.5</v>
      </c>
      <c r="G19" s="22"/>
    </row>
    <row r="20" spans="1:7" ht="63" x14ac:dyDescent="0.25">
      <c r="A20" s="122"/>
      <c r="B20" s="121"/>
      <c r="C20" s="6" t="s">
        <v>114</v>
      </c>
      <c r="D20" s="22">
        <v>0.95</v>
      </c>
      <c r="E20" s="23">
        <v>0.41</v>
      </c>
      <c r="F20" s="10">
        <f t="shared" si="0"/>
        <v>0.43157894736842106</v>
      </c>
      <c r="G20" s="22"/>
    </row>
    <row r="21" spans="1:7" ht="110.25" x14ac:dyDescent="0.25">
      <c r="A21" s="11">
        <v>5</v>
      </c>
      <c r="B21" s="14" t="s">
        <v>28</v>
      </c>
      <c r="C21" s="6" t="s">
        <v>29</v>
      </c>
      <c r="D21" s="22">
        <v>0.7</v>
      </c>
      <c r="E21" s="23">
        <v>0.71</v>
      </c>
      <c r="F21" s="10">
        <f t="shared" si="0"/>
        <v>1.0142857142857142</v>
      </c>
      <c r="G21" s="22"/>
    </row>
    <row r="22" spans="1:7" ht="78.75" hidden="1" x14ac:dyDescent="0.25">
      <c r="A22" s="11">
        <v>6</v>
      </c>
      <c r="B22" s="6" t="s">
        <v>37</v>
      </c>
      <c r="C22" s="6" t="s">
        <v>38</v>
      </c>
      <c r="D22" s="22">
        <v>0.95</v>
      </c>
      <c r="E22" s="22"/>
      <c r="F22" s="22"/>
      <c r="G22" s="22"/>
    </row>
    <row r="23" spans="1:7" ht="62.25" hidden="1" customHeight="1" x14ac:dyDescent="0.25">
      <c r="A23" s="11">
        <v>7</v>
      </c>
      <c r="B23" s="6" t="s">
        <v>39</v>
      </c>
      <c r="C23" s="6" t="s">
        <v>40</v>
      </c>
      <c r="D23" s="9" t="s">
        <v>73</v>
      </c>
      <c r="E23" s="9"/>
      <c r="F23" s="9"/>
      <c r="G23" s="9"/>
    </row>
    <row r="24" spans="1:7" ht="110.25" hidden="1" x14ac:dyDescent="0.25">
      <c r="A24" s="11">
        <v>8</v>
      </c>
      <c r="B24" s="6" t="s">
        <v>41</v>
      </c>
      <c r="C24" s="6" t="s">
        <v>42</v>
      </c>
      <c r="D24" s="9"/>
      <c r="E24" s="9"/>
      <c r="F24" s="9"/>
      <c r="G24" s="9"/>
    </row>
    <row r="25" spans="1:7" ht="63" hidden="1" x14ac:dyDescent="0.25">
      <c r="A25" s="11">
        <v>9</v>
      </c>
      <c r="B25" s="6" t="s">
        <v>43</v>
      </c>
      <c r="C25" s="6" t="s">
        <v>44</v>
      </c>
      <c r="D25" s="9"/>
      <c r="E25" s="9"/>
      <c r="F25" s="9"/>
      <c r="G25" s="9"/>
    </row>
    <row r="26" spans="1:7" ht="63" hidden="1" x14ac:dyDescent="0.25">
      <c r="A26" s="11">
        <v>10</v>
      </c>
      <c r="B26" s="6" t="s">
        <v>45</v>
      </c>
      <c r="C26" s="6" t="s">
        <v>46</v>
      </c>
      <c r="D26" s="9"/>
      <c r="E26" s="9"/>
      <c r="F26" s="9"/>
      <c r="G26" s="9"/>
    </row>
    <row r="27" spans="1:7" ht="78.75" x14ac:dyDescent="0.25">
      <c r="A27" s="122">
        <v>6</v>
      </c>
      <c r="B27" s="121" t="s">
        <v>55</v>
      </c>
      <c r="C27" s="6" t="s">
        <v>56</v>
      </c>
      <c r="D27" s="14"/>
      <c r="E27" s="14"/>
      <c r="F27" s="14"/>
      <c r="G27" s="14"/>
    </row>
    <row r="28" spans="1:7" ht="15.75" x14ac:dyDescent="0.25">
      <c r="A28" s="122"/>
      <c r="B28" s="121"/>
      <c r="C28" s="6" t="s">
        <v>115</v>
      </c>
      <c r="D28" s="14"/>
      <c r="E28" s="14"/>
      <c r="F28" s="14"/>
      <c r="G28" s="14"/>
    </row>
    <row r="29" spans="1:7" ht="15.75" x14ac:dyDescent="0.25">
      <c r="A29" s="122"/>
      <c r="B29" s="121"/>
      <c r="C29" s="6" t="s">
        <v>116</v>
      </c>
      <c r="D29" s="22">
        <v>0.66</v>
      </c>
      <c r="E29" s="23">
        <v>0.47920000000000001</v>
      </c>
      <c r="F29" s="10">
        <f>E29/D29</f>
        <v>0.72606060606060607</v>
      </c>
      <c r="G29" s="22"/>
    </row>
    <row r="30" spans="1:7" ht="15.75" x14ac:dyDescent="0.25">
      <c r="A30" s="122"/>
      <c r="B30" s="121"/>
      <c r="C30" s="6" t="s">
        <v>117</v>
      </c>
      <c r="D30" s="23">
        <v>0.23499999999999999</v>
      </c>
      <c r="E30" s="23">
        <v>0.3594</v>
      </c>
      <c r="F30" s="10">
        <f>E30/D30</f>
        <v>1.5293617021276595</v>
      </c>
      <c r="G30" s="23"/>
    </row>
    <row r="31" spans="1:7" ht="15.75" x14ac:dyDescent="0.25">
      <c r="A31" s="122"/>
      <c r="B31" s="121"/>
      <c r="C31" s="6" t="s">
        <v>118</v>
      </c>
      <c r="D31" s="22"/>
      <c r="E31" s="23"/>
      <c r="F31" s="23"/>
      <c r="G31" s="22"/>
    </row>
    <row r="32" spans="1:7" ht="15.75" x14ac:dyDescent="0.25">
      <c r="A32" s="122"/>
      <c r="B32" s="121"/>
      <c r="C32" s="6" t="s">
        <v>116</v>
      </c>
      <c r="D32" s="22">
        <v>0.66</v>
      </c>
      <c r="E32" s="23">
        <v>0.47689999999999999</v>
      </c>
      <c r="F32" s="10">
        <f>E32/D32</f>
        <v>0.72257575757575754</v>
      </c>
      <c r="G32" s="22"/>
    </row>
    <row r="33" spans="1:7" ht="15.75" x14ac:dyDescent="0.25">
      <c r="A33" s="122"/>
      <c r="B33" s="121"/>
      <c r="C33" s="6" t="s">
        <v>117</v>
      </c>
      <c r="D33" s="23">
        <v>0.23499999999999999</v>
      </c>
      <c r="E33" s="23">
        <v>0.36149999999999999</v>
      </c>
      <c r="F33" s="10">
        <f>E33/D33</f>
        <v>1.5382978723404255</v>
      </c>
      <c r="G33" s="23"/>
    </row>
    <row r="34" spans="1:7" ht="15.75" x14ac:dyDescent="0.25">
      <c r="A34" s="122"/>
      <c r="B34" s="121"/>
      <c r="C34" s="6" t="s">
        <v>119</v>
      </c>
      <c r="D34" s="9"/>
      <c r="E34" s="23"/>
      <c r="F34" s="23"/>
      <c r="G34" s="9"/>
    </row>
    <row r="35" spans="1:7" ht="15.75" x14ac:dyDescent="0.25">
      <c r="A35" s="122"/>
      <c r="B35" s="121"/>
      <c r="C35" s="6" t="s">
        <v>116</v>
      </c>
      <c r="D35" s="22">
        <v>0.66</v>
      </c>
      <c r="E35" s="23">
        <v>0.53769999999999996</v>
      </c>
      <c r="F35" s="10">
        <f>E35/D35</f>
        <v>0.81469696969696959</v>
      </c>
      <c r="G35" s="22"/>
    </row>
    <row r="36" spans="1:7" ht="15.75" x14ac:dyDescent="0.25">
      <c r="A36" s="122"/>
      <c r="B36" s="121"/>
      <c r="C36" s="6" t="s">
        <v>117</v>
      </c>
      <c r="D36" s="23">
        <v>0.23499999999999999</v>
      </c>
      <c r="E36" s="23">
        <v>0.31159999999999999</v>
      </c>
      <c r="F36" s="10">
        <f>E36/D36</f>
        <v>1.3259574468085107</v>
      </c>
      <c r="G36" s="23"/>
    </row>
    <row r="37" spans="1:7" ht="15.75" x14ac:dyDescent="0.25">
      <c r="A37" s="122"/>
      <c r="B37" s="121"/>
      <c r="C37" s="6" t="s">
        <v>120</v>
      </c>
      <c r="D37" s="9"/>
      <c r="E37" s="23"/>
      <c r="F37" s="23"/>
      <c r="G37" s="9"/>
    </row>
    <row r="38" spans="1:7" ht="15.75" x14ac:dyDescent="0.25">
      <c r="A38" s="122"/>
      <c r="B38" s="121"/>
      <c r="C38" s="6" t="s">
        <v>116</v>
      </c>
      <c r="D38" s="22">
        <v>0.66</v>
      </c>
      <c r="E38" s="23">
        <v>0.72219999999999995</v>
      </c>
      <c r="F38" s="10">
        <f>E38/D38</f>
        <v>1.094242424242424</v>
      </c>
      <c r="G38" s="22"/>
    </row>
    <row r="39" spans="1:7" ht="15.75" x14ac:dyDescent="0.25">
      <c r="A39" s="122"/>
      <c r="B39" s="121"/>
      <c r="C39" s="6" t="s">
        <v>117</v>
      </c>
      <c r="D39" s="23">
        <v>0.23499999999999999</v>
      </c>
      <c r="E39" s="23">
        <v>0.1111</v>
      </c>
      <c r="F39" s="10">
        <f>E39/D39</f>
        <v>0.47276595744680855</v>
      </c>
      <c r="G39" s="23"/>
    </row>
    <row r="40" spans="1:7" ht="47.25" x14ac:dyDescent="0.25">
      <c r="A40" s="11">
        <v>7</v>
      </c>
      <c r="B40" s="6" t="s">
        <v>57</v>
      </c>
      <c r="C40" s="6" t="s">
        <v>58</v>
      </c>
      <c r="D40" s="22">
        <v>1</v>
      </c>
      <c r="E40" s="23">
        <f>(54-23)/54</f>
        <v>0.57407407407407407</v>
      </c>
      <c r="F40" s="10">
        <f>E40/D40</f>
        <v>0.57407407407407407</v>
      </c>
      <c r="G40" s="22"/>
    </row>
    <row r="41" spans="1:7" ht="94.5" x14ac:dyDescent="0.25">
      <c r="A41" s="11">
        <v>8</v>
      </c>
      <c r="B41" s="6" t="s">
        <v>61</v>
      </c>
      <c r="C41" s="6" t="s">
        <v>63</v>
      </c>
      <c r="D41" s="22">
        <v>0.65</v>
      </c>
      <c r="E41" s="22">
        <v>0.65</v>
      </c>
      <c r="F41" s="8">
        <f>E41/D41</f>
        <v>1</v>
      </c>
      <c r="G41" s="22"/>
    </row>
    <row r="42" spans="1:7" ht="78.75" x14ac:dyDescent="0.25">
      <c r="A42" s="11">
        <v>9</v>
      </c>
      <c r="B42" s="6" t="s">
        <v>62</v>
      </c>
      <c r="C42" s="6" t="s">
        <v>64</v>
      </c>
      <c r="D42" s="22">
        <v>1</v>
      </c>
      <c r="E42" s="22">
        <v>1</v>
      </c>
      <c r="F42" s="8">
        <f>E42/D42</f>
        <v>1</v>
      </c>
      <c r="G42" s="22"/>
    </row>
  </sheetData>
  <mergeCells count="13">
    <mergeCell ref="A2:G2"/>
    <mergeCell ref="A1:G1"/>
    <mergeCell ref="A27:A39"/>
    <mergeCell ref="B27:B39"/>
    <mergeCell ref="A17:A20"/>
    <mergeCell ref="B17:B20"/>
    <mergeCell ref="A13:A14"/>
    <mergeCell ref="B13:B14"/>
    <mergeCell ref="A10:A11"/>
    <mergeCell ref="B10:B11"/>
    <mergeCell ref="A7:G7"/>
    <mergeCell ref="A12:G1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C46" sqref="C46"/>
    </sheetView>
  </sheetViews>
  <sheetFormatPr defaultRowHeight="15" x14ac:dyDescent="0.25"/>
  <cols>
    <col min="1" max="1" width="6.28515625" style="31" customWidth="1"/>
    <col min="2" max="2" width="27.85546875" style="1" customWidth="1"/>
    <col min="3" max="3" width="33.140625" style="1" customWidth="1"/>
    <col min="4" max="4" width="22.42578125" style="1" customWidth="1"/>
    <col min="5" max="5" width="21.140625" style="1" customWidth="1"/>
    <col min="6" max="6" width="21.5703125" style="1" customWidth="1"/>
    <col min="7" max="7" width="19.140625" style="1" customWidth="1"/>
    <col min="8" max="16384" width="9.140625" style="1"/>
  </cols>
  <sheetData>
    <row r="1" spans="1:7" ht="18" x14ac:dyDescent="0.25">
      <c r="A1" s="126" t="s">
        <v>84</v>
      </c>
      <c r="B1" s="126"/>
      <c r="C1" s="126"/>
      <c r="D1" s="126"/>
      <c r="E1" s="126"/>
      <c r="F1" s="126"/>
      <c r="G1" s="126"/>
    </row>
    <row r="2" spans="1:7" ht="18" x14ac:dyDescent="0.25">
      <c r="A2" s="126" t="s">
        <v>85</v>
      </c>
      <c r="B2" s="126"/>
      <c r="C2" s="126"/>
      <c r="D2" s="126"/>
      <c r="E2" s="126"/>
      <c r="F2" s="126"/>
      <c r="G2" s="126"/>
    </row>
    <row r="3" spans="1:7" ht="18" x14ac:dyDescent="0.25">
      <c r="A3" s="126" t="s">
        <v>83</v>
      </c>
      <c r="B3" s="126"/>
      <c r="C3" s="126"/>
      <c r="D3" s="126"/>
      <c r="E3" s="126"/>
      <c r="F3" s="126"/>
      <c r="G3" s="126"/>
    </row>
    <row r="5" spans="1:7" ht="84" customHeight="1" x14ac:dyDescent="0.25">
      <c r="A5" s="2" t="s">
        <v>0</v>
      </c>
      <c r="B5" s="3" t="s">
        <v>76</v>
      </c>
      <c r="C5" s="3" t="s">
        <v>77</v>
      </c>
      <c r="D5" s="3" t="s">
        <v>74</v>
      </c>
      <c r="E5" s="3" t="s">
        <v>75</v>
      </c>
      <c r="F5" s="3" t="s">
        <v>78</v>
      </c>
      <c r="G5" s="3" t="s">
        <v>79</v>
      </c>
    </row>
    <row r="6" spans="1:7" ht="17.25" customHeight="1" x14ac:dyDescent="0.2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51.75" customHeight="1" x14ac:dyDescent="0.25">
      <c r="A7" s="122">
        <v>1</v>
      </c>
      <c r="B7" s="121" t="s">
        <v>8</v>
      </c>
      <c r="C7" s="6" t="s">
        <v>86</v>
      </c>
      <c r="D7" s="7">
        <v>6</v>
      </c>
      <c r="E7" s="7">
        <v>6</v>
      </c>
      <c r="F7" s="8">
        <f t="shared" ref="F7:F18" si="0">E7/D7</f>
        <v>1</v>
      </c>
      <c r="G7" s="9"/>
    </row>
    <row r="8" spans="1:7" ht="67.5" customHeight="1" x14ac:dyDescent="0.25">
      <c r="A8" s="122"/>
      <c r="B8" s="121"/>
      <c r="C8" s="6" t="s">
        <v>87</v>
      </c>
      <c r="D8" s="7">
        <v>22</v>
      </c>
      <c r="E8" s="7">
        <f>22-4</f>
        <v>18</v>
      </c>
      <c r="F8" s="10">
        <f t="shared" si="0"/>
        <v>0.81818181818181823</v>
      </c>
      <c r="G8" s="9"/>
    </row>
    <row r="9" spans="1:7" ht="97.5" customHeight="1" x14ac:dyDescent="0.25">
      <c r="A9" s="122"/>
      <c r="B9" s="121"/>
      <c r="C9" s="6" t="s">
        <v>88</v>
      </c>
      <c r="D9" s="7">
        <v>15</v>
      </c>
      <c r="E9" s="7">
        <f>15-2</f>
        <v>13</v>
      </c>
      <c r="F9" s="10">
        <f t="shared" si="0"/>
        <v>0.8666666666666667</v>
      </c>
      <c r="G9" s="9"/>
    </row>
    <row r="10" spans="1:7" ht="149.25" customHeight="1" x14ac:dyDescent="0.25">
      <c r="A10" s="11">
        <v>2</v>
      </c>
      <c r="B10" s="6" t="s">
        <v>9</v>
      </c>
      <c r="C10" s="6" t="s">
        <v>10</v>
      </c>
      <c r="D10" s="12">
        <v>915</v>
      </c>
      <c r="E10" s="13">
        <v>861</v>
      </c>
      <c r="F10" s="10">
        <f t="shared" si="0"/>
        <v>0.94098360655737701</v>
      </c>
      <c r="G10" s="9"/>
    </row>
    <row r="11" spans="1:7" ht="48" customHeight="1" x14ac:dyDescent="0.25">
      <c r="A11" s="11">
        <v>3</v>
      </c>
      <c r="B11" s="14" t="s">
        <v>11</v>
      </c>
      <c r="C11" s="14" t="s">
        <v>12</v>
      </c>
      <c r="D11" s="15">
        <v>20</v>
      </c>
      <c r="E11" s="15">
        <v>17</v>
      </c>
      <c r="F11" s="16">
        <f t="shared" si="0"/>
        <v>0.85</v>
      </c>
      <c r="G11" s="17"/>
    </row>
    <row r="12" spans="1:7" ht="50.25" customHeight="1" x14ac:dyDescent="0.25">
      <c r="A12" s="11">
        <v>4</v>
      </c>
      <c r="B12" s="14" t="s">
        <v>3</v>
      </c>
      <c r="C12" s="14" t="s">
        <v>13</v>
      </c>
      <c r="D12" s="18">
        <v>1134</v>
      </c>
      <c r="E12" s="18">
        <v>1134</v>
      </c>
      <c r="F12" s="8">
        <f t="shared" si="0"/>
        <v>1</v>
      </c>
      <c r="G12" s="19"/>
    </row>
    <row r="13" spans="1:7" ht="51.75" customHeight="1" x14ac:dyDescent="0.25">
      <c r="A13" s="122">
        <v>5</v>
      </c>
      <c r="B13" s="121" t="s">
        <v>5</v>
      </c>
      <c r="C13" s="14" t="s">
        <v>71</v>
      </c>
      <c r="D13" s="13">
        <v>30</v>
      </c>
      <c r="E13" s="13">
        <v>56</v>
      </c>
      <c r="F13" s="8">
        <f t="shared" si="0"/>
        <v>1.8666666666666667</v>
      </c>
      <c r="G13" s="9"/>
    </row>
    <row r="14" spans="1:7" ht="47.25" x14ac:dyDescent="0.25">
      <c r="A14" s="122"/>
      <c r="B14" s="121"/>
      <c r="C14" s="14" t="s">
        <v>72</v>
      </c>
      <c r="D14" s="13">
        <v>48</v>
      </c>
      <c r="E14" s="13">
        <v>48</v>
      </c>
      <c r="F14" s="8">
        <f t="shared" si="0"/>
        <v>1</v>
      </c>
      <c r="G14" s="9"/>
    </row>
    <row r="15" spans="1:7" ht="31.5" x14ac:dyDescent="0.25">
      <c r="A15" s="122">
        <v>6</v>
      </c>
      <c r="B15" s="121" t="s">
        <v>19</v>
      </c>
      <c r="C15" s="6" t="s">
        <v>89</v>
      </c>
      <c r="D15" s="20">
        <v>24</v>
      </c>
      <c r="E15" s="21">
        <v>23.56</v>
      </c>
      <c r="F15" s="8">
        <f t="shared" si="0"/>
        <v>0.98166666666666658</v>
      </c>
      <c r="G15" s="9"/>
    </row>
    <row r="16" spans="1:7" ht="63" x14ac:dyDescent="0.25">
      <c r="A16" s="122"/>
      <c r="B16" s="121"/>
      <c r="C16" s="6" t="s">
        <v>90</v>
      </c>
      <c r="D16" s="13">
        <v>150</v>
      </c>
      <c r="E16" s="13">
        <v>150</v>
      </c>
      <c r="F16" s="8">
        <f t="shared" si="0"/>
        <v>1</v>
      </c>
      <c r="G16" s="9"/>
    </row>
    <row r="17" spans="1:7" ht="78.75" x14ac:dyDescent="0.25">
      <c r="A17" s="11">
        <v>7</v>
      </c>
      <c r="B17" s="14" t="s">
        <v>20</v>
      </c>
      <c r="C17" s="14" t="s">
        <v>21</v>
      </c>
      <c r="D17" s="13">
        <v>300</v>
      </c>
      <c r="E17" s="13">
        <v>300</v>
      </c>
      <c r="F17" s="8">
        <f t="shared" si="0"/>
        <v>1</v>
      </c>
      <c r="G17" s="9"/>
    </row>
    <row r="18" spans="1:7" ht="47.25" x14ac:dyDescent="0.25">
      <c r="A18" s="11">
        <v>8</v>
      </c>
      <c r="B18" s="6" t="s">
        <v>22</v>
      </c>
      <c r="C18" s="14" t="s">
        <v>23</v>
      </c>
      <c r="D18" s="22">
        <v>0.02</v>
      </c>
      <c r="E18" s="23">
        <v>1.3899999999999999E-2</v>
      </c>
      <c r="F18" s="10">
        <f t="shared" si="0"/>
        <v>0.69499999999999995</v>
      </c>
      <c r="G18" s="22"/>
    </row>
    <row r="19" spans="1:7" ht="47.25" x14ac:dyDescent="0.25">
      <c r="A19" s="122">
        <v>9</v>
      </c>
      <c r="B19" s="121" t="s">
        <v>24</v>
      </c>
      <c r="C19" s="6" t="s">
        <v>91</v>
      </c>
      <c r="D19" s="22">
        <v>0.8</v>
      </c>
      <c r="E19" s="22">
        <v>0.8</v>
      </c>
      <c r="F19" s="8">
        <f t="shared" ref="F19:F24" si="1">E19/D19</f>
        <v>1</v>
      </c>
      <c r="G19" s="22"/>
    </row>
    <row r="20" spans="1:7" ht="31.5" x14ac:dyDescent="0.25">
      <c r="A20" s="122"/>
      <c r="B20" s="121"/>
      <c r="C20" s="6" t="s">
        <v>92</v>
      </c>
      <c r="D20" s="22">
        <v>0.6</v>
      </c>
      <c r="E20" s="22">
        <v>0.6</v>
      </c>
      <c r="F20" s="8">
        <f t="shared" si="1"/>
        <v>1</v>
      </c>
      <c r="G20" s="22"/>
    </row>
    <row r="21" spans="1:7" ht="47.25" x14ac:dyDescent="0.25">
      <c r="A21" s="122"/>
      <c r="B21" s="121"/>
      <c r="C21" s="6" t="s">
        <v>93</v>
      </c>
      <c r="D21" s="22">
        <v>0.55000000000000004</v>
      </c>
      <c r="E21" s="22">
        <v>0.55000000000000004</v>
      </c>
      <c r="F21" s="8">
        <f t="shared" si="1"/>
        <v>1</v>
      </c>
      <c r="G21" s="22"/>
    </row>
    <row r="22" spans="1:7" ht="47.25" x14ac:dyDescent="0.25">
      <c r="A22" s="122"/>
      <c r="B22" s="121"/>
      <c r="C22" s="6" t="s">
        <v>94</v>
      </c>
      <c r="D22" s="22">
        <v>0.7</v>
      </c>
      <c r="E22" s="22">
        <v>0.7</v>
      </c>
      <c r="F22" s="8">
        <f t="shared" si="1"/>
        <v>1</v>
      </c>
      <c r="G22" s="22"/>
    </row>
    <row r="23" spans="1:7" ht="47.25" x14ac:dyDescent="0.25">
      <c r="A23" s="122"/>
      <c r="B23" s="121"/>
      <c r="C23" s="6" t="s">
        <v>95</v>
      </c>
      <c r="D23" s="22">
        <v>0.5</v>
      </c>
      <c r="E23" s="22">
        <v>0.5</v>
      </c>
      <c r="F23" s="8">
        <f t="shared" si="1"/>
        <v>1</v>
      </c>
      <c r="G23" s="22"/>
    </row>
    <row r="24" spans="1:7" ht="67.5" customHeight="1" x14ac:dyDescent="0.25">
      <c r="A24" s="11">
        <v>10</v>
      </c>
      <c r="B24" s="6" t="s">
        <v>25</v>
      </c>
      <c r="C24" s="6" t="s">
        <v>26</v>
      </c>
      <c r="D24" s="24">
        <v>100</v>
      </c>
      <c r="E24" s="24">
        <v>100</v>
      </c>
      <c r="F24" s="8">
        <f t="shared" si="1"/>
        <v>1</v>
      </c>
      <c r="G24" s="9"/>
    </row>
    <row r="25" spans="1:7" ht="63" x14ac:dyDescent="0.25">
      <c r="A25" s="11">
        <v>11</v>
      </c>
      <c r="B25" s="6" t="s">
        <v>30</v>
      </c>
      <c r="C25" s="6" t="s">
        <v>31</v>
      </c>
      <c r="D25" s="25">
        <v>160</v>
      </c>
      <c r="E25" s="25">
        <v>159</v>
      </c>
      <c r="F25" s="10">
        <f>E25/D25</f>
        <v>0.99375000000000002</v>
      </c>
      <c r="G25" s="9"/>
    </row>
    <row r="26" spans="1:7" ht="48.75" customHeight="1" x14ac:dyDescent="0.25">
      <c r="A26" s="11">
        <v>12</v>
      </c>
      <c r="B26" s="6" t="s">
        <v>32</v>
      </c>
      <c r="C26" s="14" t="s">
        <v>33</v>
      </c>
      <c r="D26" s="13">
        <v>950</v>
      </c>
      <c r="E26" s="13">
        <v>950</v>
      </c>
      <c r="F26" s="8">
        <f>E26/D26</f>
        <v>1</v>
      </c>
      <c r="G26" s="9"/>
    </row>
    <row r="27" spans="1:7" ht="85.5" customHeight="1" x14ac:dyDescent="0.25">
      <c r="A27" s="11">
        <v>13</v>
      </c>
      <c r="B27" s="6" t="s">
        <v>34</v>
      </c>
      <c r="C27" s="14" t="s">
        <v>35</v>
      </c>
      <c r="D27" s="13">
        <v>300</v>
      </c>
      <c r="E27" s="13">
        <v>300</v>
      </c>
      <c r="F27" s="8">
        <f>E27/D27</f>
        <v>1</v>
      </c>
      <c r="G27" s="9"/>
    </row>
    <row r="28" spans="1:7" ht="50.25" customHeight="1" x14ac:dyDescent="0.25">
      <c r="A28" s="122">
        <v>14</v>
      </c>
      <c r="B28" s="121" t="s">
        <v>36</v>
      </c>
      <c r="C28" s="6" t="s">
        <v>96</v>
      </c>
      <c r="D28" s="26">
        <v>352</v>
      </c>
      <c r="E28" s="26">
        <v>159</v>
      </c>
      <c r="F28" s="10">
        <f>E28/D28</f>
        <v>0.45170454545454547</v>
      </c>
      <c r="G28" s="9"/>
    </row>
    <row r="29" spans="1:7" ht="56.25" customHeight="1" x14ac:dyDescent="0.25">
      <c r="A29" s="122"/>
      <c r="B29" s="121"/>
      <c r="C29" s="6" t="s">
        <v>97</v>
      </c>
      <c r="D29" s="26">
        <v>352</v>
      </c>
      <c r="E29" s="26">
        <v>143</v>
      </c>
      <c r="F29" s="10">
        <f>E29/D29</f>
        <v>0.40625</v>
      </c>
      <c r="G29" s="9"/>
    </row>
    <row r="30" spans="1:7" ht="63" x14ac:dyDescent="0.25">
      <c r="A30" s="122">
        <v>15</v>
      </c>
      <c r="B30" s="121" t="s">
        <v>47</v>
      </c>
      <c r="C30" s="6" t="s">
        <v>98</v>
      </c>
      <c r="D30" s="24">
        <v>1260</v>
      </c>
      <c r="E30" s="24">
        <v>1260</v>
      </c>
      <c r="F30" s="8">
        <f t="shared" ref="F30:F35" si="2">E30/D30</f>
        <v>1</v>
      </c>
      <c r="G30" s="9"/>
    </row>
    <row r="31" spans="1:7" ht="63" x14ac:dyDescent="0.25">
      <c r="A31" s="122"/>
      <c r="B31" s="121"/>
      <c r="C31" s="6" t="s">
        <v>99</v>
      </c>
      <c r="D31" s="26">
        <v>65</v>
      </c>
      <c r="E31" s="26">
        <v>65</v>
      </c>
      <c r="F31" s="8">
        <f t="shared" si="2"/>
        <v>1</v>
      </c>
      <c r="G31" s="9"/>
    </row>
    <row r="32" spans="1:7" ht="78.75" x14ac:dyDescent="0.25">
      <c r="A32" s="11">
        <v>16</v>
      </c>
      <c r="B32" s="6" t="s">
        <v>48</v>
      </c>
      <c r="C32" s="6" t="s">
        <v>49</v>
      </c>
      <c r="D32" s="7">
        <v>1</v>
      </c>
      <c r="E32" s="7">
        <v>1</v>
      </c>
      <c r="F32" s="8">
        <f t="shared" si="2"/>
        <v>1</v>
      </c>
      <c r="G32" s="9"/>
    </row>
    <row r="33" spans="1:7" ht="47.25" x14ac:dyDescent="0.25">
      <c r="A33" s="122">
        <v>17</v>
      </c>
      <c r="B33" s="121" t="s">
        <v>50</v>
      </c>
      <c r="C33" s="6" t="s">
        <v>100</v>
      </c>
      <c r="D33" s="24">
        <v>275</v>
      </c>
      <c r="E33" s="24">
        <v>29</v>
      </c>
      <c r="F33" s="10">
        <f t="shared" si="2"/>
        <v>0.10545454545454545</v>
      </c>
      <c r="G33" s="9"/>
    </row>
    <row r="34" spans="1:7" ht="47.25" x14ac:dyDescent="0.25">
      <c r="A34" s="122"/>
      <c r="B34" s="121"/>
      <c r="C34" s="6" t="s">
        <v>101</v>
      </c>
      <c r="D34" s="24">
        <v>340</v>
      </c>
      <c r="E34" s="24">
        <v>0</v>
      </c>
      <c r="F34" s="8">
        <f t="shared" si="2"/>
        <v>0</v>
      </c>
      <c r="G34" s="9"/>
    </row>
    <row r="35" spans="1:7" ht="78.75" x14ac:dyDescent="0.25">
      <c r="A35" s="11">
        <v>18</v>
      </c>
      <c r="B35" s="6" t="s">
        <v>51</v>
      </c>
      <c r="C35" s="6" t="s">
        <v>52</v>
      </c>
      <c r="D35" s="24">
        <v>900</v>
      </c>
      <c r="E35" s="24">
        <v>900</v>
      </c>
      <c r="F35" s="8">
        <f t="shared" si="2"/>
        <v>1</v>
      </c>
      <c r="G35" s="9"/>
    </row>
    <row r="36" spans="1:7" ht="126" x14ac:dyDescent="0.25">
      <c r="A36" s="11">
        <v>19</v>
      </c>
      <c r="B36" s="6" t="s">
        <v>53</v>
      </c>
      <c r="C36" s="6" t="s">
        <v>54</v>
      </c>
      <c r="D36" s="24">
        <v>900</v>
      </c>
      <c r="E36" s="24">
        <v>900</v>
      </c>
      <c r="F36" s="8">
        <f t="shared" ref="F36:F46" si="3">E36/D36</f>
        <v>1</v>
      </c>
      <c r="G36" s="9"/>
    </row>
    <row r="37" spans="1:7" ht="47.25" x14ac:dyDescent="0.25">
      <c r="A37" s="122">
        <v>20</v>
      </c>
      <c r="B37" s="121" t="s">
        <v>59</v>
      </c>
      <c r="C37" s="6" t="s">
        <v>102</v>
      </c>
      <c r="D37" s="24">
        <v>465</v>
      </c>
      <c r="E37" s="24">
        <v>465</v>
      </c>
      <c r="F37" s="8">
        <f t="shared" si="3"/>
        <v>1</v>
      </c>
      <c r="G37" s="9"/>
    </row>
    <row r="38" spans="1:7" ht="47.25" x14ac:dyDescent="0.25">
      <c r="A38" s="122"/>
      <c r="B38" s="121"/>
      <c r="C38" s="6" t="s">
        <v>103</v>
      </c>
      <c r="D38" s="24">
        <v>54</v>
      </c>
      <c r="E38" s="24">
        <v>54</v>
      </c>
      <c r="F38" s="8">
        <f t="shared" si="3"/>
        <v>1</v>
      </c>
      <c r="G38" s="9"/>
    </row>
    <row r="39" spans="1:7" ht="47.25" x14ac:dyDescent="0.25">
      <c r="A39" s="122"/>
      <c r="B39" s="121"/>
      <c r="C39" s="6" t="s">
        <v>104</v>
      </c>
      <c r="D39" s="24">
        <v>1231</v>
      </c>
      <c r="E39" s="24">
        <f>1231-11</f>
        <v>1220</v>
      </c>
      <c r="F39" s="10">
        <f t="shared" si="3"/>
        <v>0.99106417546709991</v>
      </c>
      <c r="G39" s="9"/>
    </row>
    <row r="40" spans="1:7" ht="63" x14ac:dyDescent="0.25">
      <c r="A40" s="122">
        <v>21</v>
      </c>
      <c r="B40" s="121" t="s">
        <v>60</v>
      </c>
      <c r="C40" s="6" t="s">
        <v>105</v>
      </c>
      <c r="D40" s="24">
        <v>168</v>
      </c>
      <c r="E40" s="24">
        <v>168</v>
      </c>
      <c r="F40" s="8">
        <f t="shared" si="3"/>
        <v>1</v>
      </c>
      <c r="G40" s="9"/>
    </row>
    <row r="41" spans="1:7" ht="47.25" x14ac:dyDescent="0.25">
      <c r="A41" s="122"/>
      <c r="B41" s="121"/>
      <c r="C41" s="6" t="s">
        <v>106</v>
      </c>
      <c r="D41" s="27">
        <v>30</v>
      </c>
      <c r="E41" s="27">
        <f>43+11</f>
        <v>54</v>
      </c>
      <c r="F41" s="16">
        <f t="shared" si="3"/>
        <v>1.8</v>
      </c>
      <c r="G41" s="9"/>
    </row>
    <row r="42" spans="1:7" ht="79.5" customHeight="1" x14ac:dyDescent="0.25">
      <c r="A42" s="122">
        <v>22</v>
      </c>
      <c r="B42" s="127" t="s">
        <v>65</v>
      </c>
      <c r="C42" s="28" t="s">
        <v>66</v>
      </c>
      <c r="D42" s="7">
        <v>1</v>
      </c>
      <c r="E42" s="7">
        <v>1</v>
      </c>
      <c r="F42" s="8">
        <f t="shared" si="3"/>
        <v>1</v>
      </c>
      <c r="G42" s="9"/>
    </row>
    <row r="43" spans="1:7" ht="63" x14ac:dyDescent="0.25">
      <c r="A43" s="122"/>
      <c r="B43" s="127"/>
      <c r="C43" s="28" t="s">
        <v>67</v>
      </c>
      <c r="D43" s="7">
        <v>2</v>
      </c>
      <c r="E43" s="7">
        <v>2</v>
      </c>
      <c r="F43" s="8">
        <f t="shared" si="3"/>
        <v>1</v>
      </c>
      <c r="G43" s="9"/>
    </row>
    <row r="44" spans="1:7" ht="68.25" customHeight="1" x14ac:dyDescent="0.25">
      <c r="A44" s="122">
        <v>23</v>
      </c>
      <c r="B44" s="121" t="s">
        <v>68</v>
      </c>
      <c r="C44" s="6" t="s">
        <v>107</v>
      </c>
      <c r="D44" s="29">
        <v>353</v>
      </c>
      <c r="E44" s="29">
        <v>353</v>
      </c>
      <c r="F44" s="8">
        <f t="shared" si="3"/>
        <v>1</v>
      </c>
      <c r="G44" s="9"/>
    </row>
    <row r="45" spans="1:7" ht="63" x14ac:dyDescent="0.25">
      <c r="A45" s="122"/>
      <c r="B45" s="121"/>
      <c r="C45" s="6" t="s">
        <v>108</v>
      </c>
      <c r="D45" s="30">
        <v>353</v>
      </c>
      <c r="E45" s="30">
        <v>353</v>
      </c>
      <c r="F45" s="8">
        <f t="shared" si="3"/>
        <v>1</v>
      </c>
      <c r="G45" s="9"/>
    </row>
    <row r="46" spans="1:7" ht="63" x14ac:dyDescent="0.25">
      <c r="A46" s="11">
        <v>24</v>
      </c>
      <c r="B46" s="14" t="s">
        <v>69</v>
      </c>
      <c r="C46" s="14" t="s">
        <v>70</v>
      </c>
      <c r="D46" s="7">
        <v>1</v>
      </c>
      <c r="E46" s="7">
        <v>1</v>
      </c>
      <c r="F46" s="8">
        <f t="shared" si="3"/>
        <v>1</v>
      </c>
      <c r="G46" s="9"/>
    </row>
  </sheetData>
  <mergeCells count="25">
    <mergeCell ref="A40:A41"/>
    <mergeCell ref="B40:B41"/>
    <mergeCell ref="A42:A43"/>
    <mergeCell ref="B42:B43"/>
    <mergeCell ref="A44:A45"/>
    <mergeCell ref="B44:B45"/>
    <mergeCell ref="A33:A34"/>
    <mergeCell ref="B33:B34"/>
    <mergeCell ref="A37:A39"/>
    <mergeCell ref="B37:B39"/>
    <mergeCell ref="A1:G1"/>
    <mergeCell ref="A2:G2"/>
    <mergeCell ref="A3:G3"/>
    <mergeCell ref="A28:A29"/>
    <mergeCell ref="B28:B29"/>
    <mergeCell ref="A30:A31"/>
    <mergeCell ref="B30:B31"/>
    <mergeCell ref="A15:A16"/>
    <mergeCell ref="B15:B16"/>
    <mergeCell ref="A19:A23"/>
    <mergeCell ref="B19:B23"/>
    <mergeCell ref="A7:A9"/>
    <mergeCell ref="B7:B9"/>
    <mergeCell ref="A13:A14"/>
    <mergeCell ref="B13:B14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Eselon II</vt:lpstr>
      <vt:lpstr>Eselon III</vt:lpstr>
      <vt:lpstr>Eselon IV</vt:lpstr>
      <vt:lpstr>'Eselon III'!Print_Titles</vt:lpstr>
      <vt:lpstr>'Eselon IV'!Print_Titles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 ADEL</dc:creator>
  <cp:lastModifiedBy>idekreasi@hotmail.com</cp:lastModifiedBy>
  <cp:lastPrinted>2016-06-20T03:33:02Z</cp:lastPrinted>
  <dcterms:created xsi:type="dcterms:W3CDTF">2015-12-28T00:11:22Z</dcterms:created>
  <dcterms:modified xsi:type="dcterms:W3CDTF">2016-07-27T02:35:22Z</dcterms:modified>
</cp:coreProperties>
</file>