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990"/>
  </bookViews>
  <sheets>
    <sheet name="Eselon II" sheetId="6" r:id="rId1"/>
    <sheet name="Eselon III" sheetId="4" r:id="rId2"/>
    <sheet name="Eselon IV" sheetId="5" r:id="rId3"/>
    <sheet name="Sheet1" sheetId="7" r:id="rId4"/>
  </sheets>
  <definedNames>
    <definedName name="_xlnm.Print_Titles" localSheetId="1">'Eselon III'!$5:$6</definedName>
    <definedName name="_xlnm.Print_Titles" localSheetId="2">'Eselon IV'!$5:$6</definedName>
  </definedNames>
  <calcPr calcId="145621" fullCalcOnLoad="1"/>
</workbook>
</file>

<file path=xl/calcChain.xml><?xml version="1.0" encoding="utf-8"?>
<calcChain xmlns="http://schemas.openxmlformats.org/spreadsheetml/2006/main">
  <c r="Q18" i="6" l="1"/>
  <c r="O18" i="6"/>
  <c r="M18" i="6"/>
  <c r="K18" i="6"/>
  <c r="Q16" i="6"/>
  <c r="O16" i="6"/>
  <c r="M16" i="6"/>
  <c r="K16" i="6"/>
  <c r="O7" i="6"/>
  <c r="M7" i="6"/>
  <c r="Q17" i="6"/>
  <c r="O17" i="6"/>
  <c r="M17" i="6"/>
  <c r="K17" i="6"/>
  <c r="K7" i="6"/>
  <c r="F29" i="4"/>
  <c r="E39" i="5"/>
  <c r="E40" i="4"/>
  <c r="E41" i="5"/>
  <c r="E17" i="4"/>
  <c r="E11" i="4"/>
  <c r="E10" i="4"/>
  <c r="E9" i="5"/>
  <c r="E8" i="5"/>
  <c r="F8" i="5" s="1"/>
  <c r="E9" i="4"/>
  <c r="F15" i="4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42" i="4"/>
  <c r="F41" i="4"/>
  <c r="F40" i="4"/>
  <c r="F39" i="4"/>
  <c r="F38" i="4"/>
  <c r="F36" i="4"/>
  <c r="F35" i="4"/>
  <c r="F33" i="4"/>
  <c r="F32" i="4"/>
  <c r="F30" i="4"/>
  <c r="F21" i="4"/>
  <c r="F20" i="4"/>
  <c r="F19" i="4"/>
  <c r="F18" i="4"/>
  <c r="F17" i="4"/>
  <c r="F16" i="4"/>
  <c r="F14" i="4"/>
  <c r="F13" i="4"/>
  <c r="F11" i="4"/>
  <c r="F10" i="4"/>
  <c r="F9" i="4"/>
  <c r="F8" i="4"/>
</calcChain>
</file>

<file path=xl/sharedStrings.xml><?xml version="1.0" encoding="utf-8"?>
<sst xmlns="http://schemas.openxmlformats.org/spreadsheetml/2006/main" count="210" uniqueCount="153">
  <si>
    <t>NO</t>
  </si>
  <si>
    <t>Meningkatnya Pelayanan Administrasi Perkantoran</t>
  </si>
  <si>
    <t xml:space="preserve">Persentase Penyerapan Anggaran Per Tri Wulan tepat waktu </t>
  </si>
  <si>
    <t>Meningkatnya Sarana Prasarana Aparatur yang layak pakai</t>
  </si>
  <si>
    <t>Persentase Sarana dan Prasarana yang Layak Pakai</t>
  </si>
  <si>
    <t>Meningkatnya kapasitas / kompetensi SDM Aparatur</t>
  </si>
  <si>
    <t>1. Persentase Pegawai yang mengikuti Pendidikan dan Pelatihan</t>
  </si>
  <si>
    <t>2. Persentase Pegawai yang penempatannya sesuai kompetensi</t>
  </si>
  <si>
    <t>Meningkatnya kualitas Dokumen Perencanaan dan Pelaporan</t>
  </si>
  <si>
    <t>Meningkatnya  Pengelola KB Desa, Kader IMP (Institusi Masyarakat Pedesaan) dan Faskes KB yang memahami tentang pencatatan dan pelaporan program KB</t>
  </si>
  <si>
    <t xml:space="preserve">Jumlah PKB, Institusi Masyarakat Pedesaan (IMP) dan petugas Faskes KB yang memperoleh pengetahuan tentang pencatatan dan pelaporan Pengendalian lapangan, Pelayanan Kontrasepsi dan Pendataan Keluarga </t>
  </si>
  <si>
    <t>Meningkatnya Tertib Administrasi Keuangan</t>
  </si>
  <si>
    <t>Jumlah Dokumen Keuangan yang tersusun</t>
  </si>
  <si>
    <t xml:space="preserve">Jumlah Sarana Prasarana yang layak pakai </t>
  </si>
  <si>
    <t>Meningkatnya Pelayanan Peserta Keluarga Berencana</t>
  </si>
  <si>
    <t>Menurunnya Pasangan Usia Subur (PUS) yang tidak ikut Keluarga Berencana (KB)</t>
  </si>
  <si>
    <t>Persentase Pasangan Usia Subur (PUS) Unmet - Need</t>
  </si>
  <si>
    <t>Meningkatnya kualitas Remaja tentang Kesehatan Reproduksi Remaja</t>
  </si>
  <si>
    <t>Jumlah Pusat Informasi dan Konseling Kesehatan Reproduksi Remaja ( PIK – KRR )  yang aktif</t>
  </si>
  <si>
    <t>Meningkatnya Pemahaman Remaja tentang Kesehatan Reproduksi Remaja</t>
  </si>
  <si>
    <t>Meningkatnya pemahaman Remaja tentang bahaya Narkoba, PMS dan HIV/AIDS</t>
  </si>
  <si>
    <t>Jumlah Remaja yang memperoleh pengetahuan tentang Narkoba, PMS dan HIV/AIDS</t>
  </si>
  <si>
    <t xml:space="preserve">Meningkatnya pelayanan Peserta KB Aktif Pria </t>
  </si>
  <si>
    <t>Persentase Peserta KB Aktif Pria</t>
  </si>
  <si>
    <t>Meningkatnya Instusi Masyarakat Pedesaan (IMP) Pengelola Program KB Kategori Mandiri</t>
  </si>
  <si>
    <t>Terfasilitasinya Forum pelayanan Kesehatan Reproduksi Remaja bagi kelompok Sebaya</t>
  </si>
  <si>
    <t>Jumlah Remaja kelompok sebaya yang terfasilitasi</t>
  </si>
  <si>
    <t>Meningkatnya partisipasi  masyarakat dalam pembangunan Pedesaan</t>
  </si>
  <si>
    <t>Meningkatnya kapasitas / kompetensi SDM Aparatur Pemerintah Desa dalam penyusunan Perencanaan</t>
  </si>
  <si>
    <t>Persentase kualitas aparat desa dalam penyusunan perencanaan</t>
  </si>
  <si>
    <t xml:space="preserve">Meningkatnya Rumah Tidak Layak Huni yang di Rehabilitasi / diperbaiki </t>
  </si>
  <si>
    <t>Jumlah Rumah yang di Rehab</t>
  </si>
  <si>
    <t>Meningkatnya pengetahuan  LPMD /K dan KPM</t>
  </si>
  <si>
    <t>Jumlah LPMD/K dan KPM yang mendapat Bimbingan Teknis tentang Kelembagaan</t>
  </si>
  <si>
    <t>Meningkatnya pemahaman aparatur dalam bidang manajemem Pemerintahan Desa</t>
  </si>
  <si>
    <t>Jumlah Aparatur yang memperoleh Bimbingan Teknis / pelatihan mnajmen Pemerintahan Desa</t>
  </si>
  <si>
    <t xml:space="preserve">Meningkatnya Partisipasi Masyarakat dalam pengisian Profil Desa/Kel serta penerapan Sistem Informasi Posyandu </t>
  </si>
  <si>
    <t>Meningkatnya Pemberdayaan Perempuan dan Perlindungan Anak</t>
  </si>
  <si>
    <t xml:space="preserve">Persentase Anak dan Perempuan korban kekerasan yang memperoleh Pelayanan Advokasi </t>
  </si>
  <si>
    <t>Meningkatnya kapasitas Lembaga Pemberdayaan Perempuan dan Perlindungan Anak</t>
  </si>
  <si>
    <t>Jumlah Lembaga dan Organisasi Kemasyarakatan yang peduli Perempuan Anak dan Gender</t>
  </si>
  <si>
    <t>Meningkatnya Regulasi yang berpihak pada kepentingan Pemberdayaan Perempuan dan Perlindungan Anak</t>
  </si>
  <si>
    <t>Jumlah Regulasi yang berpihak pada kepentingan Pemberdayaan Perempuan dan Perlindungan Anak</t>
  </si>
  <si>
    <t>Meningkatnya Kualitas Hidup dan Perlindungan Perempuan</t>
  </si>
  <si>
    <t>Persentase Perempuan yang meningkat Kualitas Hidupnya</t>
  </si>
  <si>
    <t>Meningkatnya peran serta dan kesetaraan gender dalam pembangunan</t>
  </si>
  <si>
    <t>Persentase Perempuan yang berperan aktif dalam pembangunan</t>
  </si>
  <si>
    <t>Meningkatnya Pemahaman Hak-hak Anak sejak dini</t>
  </si>
  <si>
    <t>Meningkatnya kualitas Data dan Informasi yang berbasis gender dan anak</t>
  </si>
  <si>
    <t>Jumlah dokumen Profil Perempuan dan anak yang tersusun</t>
  </si>
  <si>
    <t>Meningkatnya kapasitas SDM Perempuan yang memperoleh pelatihan dan bantuan sarana produksi</t>
  </si>
  <si>
    <t>Meningkatnya peran serta perempuan dalam pembangunan</t>
  </si>
  <si>
    <t>Jumlah perempuan yang berperan aktif dalam pembangunan melalui kegiatan hari – hari besar Nasional</t>
  </si>
  <si>
    <t>Meningkatnya pemahaman masyarakat terhadap peraturan dan kebijakan pemberdayaan perempuan dan perlindungan anak</t>
  </si>
  <si>
    <t>Jumlah masyarakat yang memperoleh pengetahuan tentang kebijakan pemberdayaan perempuan dan perndungan anak</t>
  </si>
  <si>
    <t>Meningkatnya Kesejahteraan Masyarakat melaui pembentukan kelompok usaha ekonomi produktif.</t>
  </si>
  <si>
    <t>Persentase kelompok Usaha Ekonomi Masyarakat pedesaan dengan kategori  dasar dan berkembang ;</t>
  </si>
  <si>
    <t>Meningkatnya Inovasi Teknologi Tepat Guna (TTG)</t>
  </si>
  <si>
    <t>Persentase peningkatan Inovasi Teknologi Tepat Guna ( TTG )</t>
  </si>
  <si>
    <t>Meningkatnya kapasitas SDM kelompok usaha bagi perempuan dan PNPM Mandiri Perkotaan dan PNPM Mandiri Pedesaan</t>
  </si>
  <si>
    <t>Meningkatnya keberdayaan masyarakat melalui pelatihan kelompok masyarakat perempuan dan Lomba Teknologi Tepat Guna</t>
  </si>
  <si>
    <t>Meningkatnya sinergitas kebijakan Pemberdayaan masyarakat dalam pengatasan kemiskinan</t>
  </si>
  <si>
    <t>Meningkatnya Informasi masyarakat terkait program penanggulangan kemiskinan</t>
  </si>
  <si>
    <t>Persentase sinergitas kebijakan dalam pengatasan kemiskinan terhadap pelaku pendukung</t>
  </si>
  <si>
    <t>Persentase pengaduan masyarakat program penanggulangan kemiskinan yang terfasilitasi</t>
  </si>
  <si>
    <t>Meningkatnya kualitas dokumen Analisa terkait dengan program penanggulangan kemiskinan</t>
  </si>
  <si>
    <t>1. Jumlah dokumen analisa dampak CSR (Coorporation Social Responsibility)</t>
  </si>
  <si>
    <t>2. Jumlah dokumen analisa data program penanggulangan kemiskinan</t>
  </si>
  <si>
    <t>Meningkatnya informasi masyarakat terhadap penanggulangan kemiskinan melalui Unit Pengaduan Masyarakat (UPM)</t>
  </si>
  <si>
    <t xml:space="preserve">Meningkatnya kualitas dokumen Rehab Rumah Tidak Layak Huni </t>
  </si>
  <si>
    <t>Jumlah dokumen Monev Rehab Rumah Tidak Layak Huni yang tersusun</t>
  </si>
  <si>
    <t>1. Jumlah Pegawai yang mengikuti Pendidikan dan Pelatihan</t>
  </si>
  <si>
    <t>2. Jumlah Pegawai yang penempatannya sesuai kopetensi</t>
  </si>
  <si>
    <t>52 lembaga</t>
  </si>
  <si>
    <t>RENCANA TINGKAT
CAPAIAN (TARGET)</t>
  </si>
  <si>
    <t>REALISASI</t>
  </si>
  <si>
    <t>SASARAN</t>
  </si>
  <si>
    <t>INDIKATOR SASARAN</t>
  </si>
  <si>
    <t>% PENCAPAIAN RENCANA TINGKAT CAPAIAN</t>
  </si>
  <si>
    <t>KETERANGAN</t>
  </si>
  <si>
    <t>PROGRAM PENDUKUNG</t>
  </si>
  <si>
    <t>PROGRAM PENCAPAIAN BIDANG</t>
  </si>
  <si>
    <t>ESELON III</t>
  </si>
  <si>
    <t>BPMPKB KABUPATEN SIDOARJO</t>
  </si>
  <si>
    <t>PENGUKURAN KINERJA 2015</t>
  </si>
  <si>
    <t>ESELON IV</t>
  </si>
  <si>
    <r>
      <t>1.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 xml:space="preserve">Jumlah Dokumen Perencanaan yang diselesaikan tepat waktu </t>
    </r>
  </si>
  <si>
    <r>
      <t>2.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>Jumlah Dokumen Pelaporan Ikhtisar Realisasi Kinerja yang diselesaikan tepat waktu</t>
    </r>
  </si>
  <si>
    <r>
      <t>3.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>Jumlah Dokumen Pelaporan Pengendalian Lapangan, Pelayanan Kontrasepsi dan Pendataan Keluarga Program KB yang diselesaikan tepat waktu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</si>
  <si>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Rata – rata Usia Kawin Pertama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</si>
  <si>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Siswa SLTA yang memperoleh Penyuluhan  Kesehatan Reproduksi Remaja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</si>
  <si>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Petugas Pembantu KB Desa (PPKBD) Mandiri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</si>
  <si>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Sub – PPKBD Mandiri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</si>
  <si>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Balita (BKB) Mandiri</t>
    </r>
  </si>
  <si>
    <r>
      <t>4.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Remaja (BKR) Mandiri</t>
    </r>
  </si>
  <si>
    <r>
      <t>5.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Lansia (BKL) Mandiri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</si>
  <si>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Desa / Kel yang mengisi Profil desa/kel secara lengkap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</si>
  <si>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Desa / Kel yang menerapkan Sistem Informasi Posyandu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</si>
  <si>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Perempuan dan Anak yang telayani dengan MONIK ( Mobil Informasi Keliling )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</si>
  <si>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lembaga yang memahami pengetahuan Pengarustamaan Gender dan PUA</t>
    </r>
  </si>
  <si>
    <r>
      <t>1.</t>
    </r>
    <r>
      <rPr>
        <sz val="7"/>
        <color indexed="8"/>
        <rFont val="Bookman Old Style"/>
        <family val="1"/>
      </rPr>
      <t xml:space="preserve">     </t>
    </r>
    <r>
      <rPr>
        <sz val="12"/>
        <color indexed="8"/>
        <rFont val="Bookman Old Style"/>
        <family val="1"/>
      </rPr>
      <t>Jumlah Perempuan yang memperoleh pelatihan ketrampilan</t>
    </r>
  </si>
  <si>
    <r>
      <t>2.</t>
    </r>
    <r>
      <rPr>
        <sz val="7"/>
        <color indexed="8"/>
        <rFont val="Bookman Old Style"/>
        <family val="1"/>
      </rPr>
      <t xml:space="preserve">     </t>
    </r>
    <r>
      <rPr>
        <sz val="12"/>
        <color indexed="8"/>
        <rFont val="Bookman Old Style"/>
        <family val="1"/>
      </rPr>
      <t>Jumlah Perempuan yang memperoleh bantuan sarana produksi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</si>
  <si>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kelompok usaha Perempuan yang mendapatkan pembinaan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</si>
  <si>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PNPM Mandiri Pedesaan yang mendapatkan pembinaan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</si>
  <si>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PNPM Mandiri Perkotaan yang mendapatkan pembinaan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</si>
  <si>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kelompok masyarakat perempuan yang mendapat pelatihan ketrampilan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</si>
  <si>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peserta lomba  Inovasi Teknologi Tepat Guna (TTG)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</si>
  <si>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masyarakat yang mendapat Bimbingan Teknis cara penggunaan aplikasi melalui UPM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</si>
  <si>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informasi penanggulangan kemiskinan yang terfasilitasi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</si>
  <si>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Pencapaian peserta KB Baru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</si>
  <si>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Pencapaian Peserta KB Aktif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</si>
  <si>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tingkat perkembangan desa/ kelurahan kategori Swasembada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</si>
  <si>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Masyarakat dalam membangun Desa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</si>
  <si>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Desa/Kel yang mengisi Profil Desa dengan baik</t>
    </r>
  </si>
  <si>
    <r>
      <t>4.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desa/kel yang menerapkan Sistem Informasi Posyandu</t>
    </r>
  </si>
  <si>
    <r>
      <t>1)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UPPKS</t>
    </r>
  </si>
  <si>
    <r>
      <t>-</t>
    </r>
    <r>
      <rPr>
        <sz val="7"/>
        <color indexed="8"/>
        <rFont val="Bookman Old Style"/>
        <family val="1"/>
      </rPr>
      <t xml:space="preserve">      </t>
    </r>
    <r>
      <rPr>
        <sz val="12"/>
        <color indexed="8"/>
        <rFont val="Bookman Old Style"/>
        <family val="1"/>
      </rPr>
      <t>Dasar</t>
    </r>
  </si>
  <si>
    <r>
      <t>-</t>
    </r>
    <r>
      <rPr>
        <sz val="7"/>
        <color indexed="8"/>
        <rFont val="Bookman Old Style"/>
        <family val="1"/>
      </rPr>
      <t xml:space="preserve">      </t>
    </r>
    <r>
      <rPr>
        <sz val="12"/>
        <color indexed="8"/>
        <rFont val="Bookman Old Style"/>
        <family val="1"/>
      </rPr>
      <t>Berkembang</t>
    </r>
  </si>
  <si>
    <r>
      <t>2)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UED – SP</t>
    </r>
  </si>
  <si>
    <r>
      <t>3)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P3EL</t>
    </r>
  </si>
  <si>
    <r>
      <t>4)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BUMDES</t>
    </r>
  </si>
  <si>
    <t>Pembina Tk. I</t>
  </si>
  <si>
    <t>TRIWULAN I</t>
  </si>
  <si>
    <t>TRIWULAN II</t>
  </si>
  <si>
    <t>TRIWULAN III</t>
  </si>
  <si>
    <t>TRIWULAN IV</t>
  </si>
  <si>
    <t>Meningkatnya kualitas pelayanan</t>
  </si>
  <si>
    <t>Camat Buduran</t>
  </si>
  <si>
    <t>Drs. AGUS MAULIDY,MSi</t>
  </si>
  <si>
    <t xml:space="preserve">NIP. 19620811 198203 1002 </t>
  </si>
  <si>
    <t>KECAMATAN BUDURAN KABUPATEN SIDOARJO</t>
  </si>
  <si>
    <t>85,67%</t>
  </si>
  <si>
    <t>107,08%</t>
  </si>
  <si>
    <t>PENGUKURAN KINERJA TAHUN 2015</t>
  </si>
  <si>
    <t>Hasil Survey Kepuasan Masyarakat</t>
  </si>
  <si>
    <t>Persentase rekomendasi hasil koordinasi bidang pemerintahan yang ditindaklanjuti</t>
  </si>
  <si>
    <t>Persentase rekomendasihasil koordinasi bidang Perekonomian yang ditindaklanjuti</t>
  </si>
  <si>
    <t>Persentase rekomendasi hasil koordinasi bidang Ketentraman dan ketertiban yang ditindaklanjuti</t>
  </si>
  <si>
    <t>Persentaserekomendasi  hasil koordinasi bidang Kesejahteraan Sosial yang ditindaklanjuti</t>
  </si>
  <si>
    <t>Persentase rekomendasi hasil koordinasi bidang pembangunan fisik yang ditindaklanjuti</t>
  </si>
  <si>
    <t>Meningkatnya koordinasi bidang pemerintahan,  pembangunan dan pembinaan penyelenggaraan pemerintahan desa</t>
  </si>
  <si>
    <t>Persentase desa yang sudah menyusun APBDesa dengan benar dan tepat waktu</t>
  </si>
  <si>
    <t>Persentase desa yang sudah menyusun LPPD dengan benar dan tepat waktu</t>
  </si>
  <si>
    <t>Persentase desa yang sudah menyusun LKPJ kepala desa dengan benar dan tepat waktu</t>
  </si>
  <si>
    <t>Persentase desa yang sudah melaksanakan musrenbang desa dengan benar dan tepat waktu</t>
  </si>
  <si>
    <t>-</t>
  </si>
  <si>
    <t>Persentase hasil koordinasi bidang pemerintahan, ketentraman dan ketertban, perekonomian, kesejahteraan sosial dan pembangunan fisik  yang ditindaklanjuti dalam satu tahun</t>
  </si>
  <si>
    <t>Persentase desa yang sudah menyusun dokumen perencanaan, penganggaran dan pelaporan dengan benar dan tepat waktu</t>
  </si>
  <si>
    <t>86,66%</t>
  </si>
  <si>
    <t>13,13%</t>
  </si>
  <si>
    <t>TARGET</t>
  </si>
  <si>
    <t>REALISASI      (%)</t>
  </si>
  <si>
    <t>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</si>
</sst>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7" formatCode="_-* #,##0.00_-;\-* #,##0.00_-;_-* &quot;-&quot;??_-;_-@_-"/>
    <numFmt numFmtId="182" formatCode="0&quot; Dokumen&quot;"/>
    <numFmt numFmtId="183" formatCode="0&quot; orang&quot;"/>
    <numFmt numFmtId="184" formatCode="0&quot; Buah&quot;"/>
    <numFmt numFmtId="185" formatCode="#,##0&quot; Buah&quot;"/>
    <numFmt numFmtId="186" formatCode="0&quot; Orang&quot;"/>
    <numFmt numFmtId="187" formatCode="0&quot; Tahun&quot;"/>
    <numFmt numFmtId="188" formatCode="#,##0&quot; Orang&quot;"/>
    <numFmt numFmtId="189" formatCode="0&quot; unit&quot;"/>
    <numFmt numFmtId="190" formatCode="0&quot; Desa/Kel&quot;"/>
    <numFmt numFmtId="191" formatCode="#,##0&quot; Kelompok&quot;"/>
    <numFmt numFmtId="192" formatCode="0&quot; Desa/Kel.&quot;"/>
    <numFmt numFmtId="195" formatCode="#,##0.00&quot; Tahun&quot;"/>
    <numFmt numFmtId="201" formatCode="_-* #,##0.0000_-;\-* #,##0.0000_-;_-* &quot;-&quot;??_-;_-@_-"/>
  </numFmts>
  <fonts count="17" x14ac:knownFonts="1">
    <font>
      <sz val="11"/>
      <color theme="1"/>
      <name val="Calibri"/>
      <family val="2"/>
      <charset val="1"/>
      <scheme val="minor"/>
    </font>
    <font>
      <sz val="7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182" fontId="7" fillId="0" borderId="1" xfId="0" applyNumberFormat="1" applyFont="1" applyBorder="1" applyAlignment="1">
      <alignment horizontal="center" vertical="top" wrapText="1"/>
    </xf>
    <xf numFmtId="9" fontId="7" fillId="0" borderId="1" xfId="2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0" fontId="7" fillId="0" borderId="1" xfId="2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83" fontId="7" fillId="0" borderId="1" xfId="0" applyNumberFormat="1" applyFont="1" applyBorder="1" applyAlignment="1">
      <alignment horizontal="center" vertical="top" wrapText="1"/>
    </xf>
    <xf numFmtId="18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82" fontId="8" fillId="0" borderId="1" xfId="0" applyNumberFormat="1" applyFont="1" applyBorder="1" applyAlignment="1">
      <alignment horizontal="center" vertical="top" wrapText="1"/>
    </xf>
    <xf numFmtId="9" fontId="7" fillId="0" borderId="1" xfId="2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85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87" fontId="7" fillId="0" borderId="1" xfId="0" applyNumberFormat="1" applyFont="1" applyBorder="1" applyAlignment="1">
      <alignment horizontal="center" vertical="top" wrapText="1"/>
    </xf>
    <xf numFmtId="195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188" fontId="7" fillId="0" borderId="1" xfId="0" applyNumberFormat="1" applyFont="1" applyBorder="1" applyAlignment="1">
      <alignment horizontal="center" vertical="top" wrapText="1"/>
    </xf>
    <xf numFmtId="189" fontId="7" fillId="0" borderId="1" xfId="0" applyNumberFormat="1" applyFont="1" applyBorder="1" applyAlignment="1">
      <alignment horizontal="center" vertical="top" wrapText="1"/>
    </xf>
    <xf numFmtId="190" fontId="7" fillId="0" borderId="1" xfId="0" applyNumberFormat="1" applyFont="1" applyBorder="1" applyAlignment="1">
      <alignment horizontal="center" vertical="top" wrapText="1"/>
    </xf>
    <xf numFmtId="19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92" fontId="7" fillId="0" borderId="1" xfId="0" applyNumberFormat="1" applyFont="1" applyBorder="1" applyAlignment="1">
      <alignment horizontal="center" vertical="top" wrapText="1"/>
    </xf>
    <xf numFmtId="184" fontId="7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top"/>
    </xf>
    <xf numFmtId="10" fontId="10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9" fontId="3" fillId="0" borderId="1" xfId="0" applyNumberFormat="1" applyFont="1" applyFill="1" applyBorder="1" applyAlignment="1">
      <alignment horizontal="center" vertical="top"/>
    </xf>
    <xf numFmtId="10" fontId="3" fillId="0" borderId="1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9" fontId="11" fillId="0" borderId="1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/>
    </xf>
    <xf numFmtId="10" fontId="10" fillId="0" borderId="1" xfId="0" quotePrefix="1" applyNumberFormat="1" applyFont="1" applyFill="1" applyBorder="1" applyAlignment="1">
      <alignment horizontal="center" vertical="top"/>
    </xf>
    <xf numFmtId="0" fontId="11" fillId="0" borderId="1" xfId="0" quotePrefix="1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01" fontId="10" fillId="0" borderId="1" xfId="1" quotePrefix="1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14" fillId="0" borderId="0" xfId="0" applyNumberFormat="1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15" zoomScale="85" zoomScaleNormal="85" zoomScaleSheetLayoutView="100" workbookViewId="0">
      <selection sqref="A1:Q1"/>
    </sheetView>
  </sheetViews>
  <sheetFormatPr defaultRowHeight="15" x14ac:dyDescent="0.25"/>
  <cols>
    <col min="1" max="1" width="4.85546875" style="32" customWidth="1"/>
    <col min="2" max="2" width="3.85546875" style="32" customWidth="1"/>
    <col min="3" max="3" width="1.7109375" style="32" customWidth="1"/>
    <col min="4" max="4" width="3.85546875" style="32" customWidth="1"/>
    <col min="5" max="5" width="14.42578125" style="32" customWidth="1"/>
    <col min="6" max="7" width="3.42578125" style="32" customWidth="1"/>
    <col min="8" max="8" width="32.7109375" style="32" customWidth="1"/>
    <col min="9" max="9" width="13.7109375" style="32" customWidth="1"/>
    <col min="10" max="10" width="12.5703125" style="32" customWidth="1"/>
    <col min="11" max="11" width="18.140625" style="32" customWidth="1"/>
    <col min="12" max="12" width="13.28515625" style="32" customWidth="1"/>
    <col min="13" max="13" width="18.140625" style="32" customWidth="1"/>
    <col min="14" max="14" width="13.42578125" style="32" customWidth="1"/>
    <col min="15" max="15" width="18.28515625" style="32" customWidth="1"/>
    <col min="16" max="16" width="13.5703125" style="32" customWidth="1"/>
    <col min="17" max="17" width="18.140625" style="32" customWidth="1"/>
    <col min="18" max="18" width="9.140625" style="32"/>
    <col min="19" max="19" width="10.7109375" style="32" bestFit="1" customWidth="1"/>
    <col min="20" max="16384" width="9.140625" style="32"/>
  </cols>
  <sheetData>
    <row r="1" spans="1:17" ht="20.25" x14ac:dyDescent="0.25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0.25" x14ac:dyDescent="0.25">
      <c r="A2" s="72" t="s">
        <v>130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33" customFormat="1" ht="25.5" customHeight="1" x14ac:dyDescent="0.25">
      <c r="A4" s="82" t="s">
        <v>0</v>
      </c>
      <c r="B4" s="76" t="s">
        <v>76</v>
      </c>
      <c r="C4" s="77"/>
      <c r="D4" s="77"/>
      <c r="E4" s="78"/>
      <c r="F4" s="76" t="s">
        <v>77</v>
      </c>
      <c r="G4" s="77"/>
      <c r="H4" s="78"/>
      <c r="I4" s="66" t="s">
        <v>74</v>
      </c>
      <c r="J4" s="64" t="s">
        <v>122</v>
      </c>
      <c r="K4" s="65"/>
      <c r="L4" s="64" t="s">
        <v>123</v>
      </c>
      <c r="M4" s="65"/>
      <c r="N4" s="64" t="s">
        <v>124</v>
      </c>
      <c r="O4" s="65"/>
      <c r="P4" s="64" t="s">
        <v>125</v>
      </c>
      <c r="Q4" s="65"/>
    </row>
    <row r="5" spans="1:17" s="33" customFormat="1" ht="63.75" customHeight="1" x14ac:dyDescent="0.25">
      <c r="A5" s="83"/>
      <c r="B5" s="79"/>
      <c r="C5" s="80"/>
      <c r="D5" s="80"/>
      <c r="E5" s="81"/>
      <c r="F5" s="79"/>
      <c r="G5" s="80"/>
      <c r="H5" s="81"/>
      <c r="I5" s="67"/>
      <c r="J5" s="34" t="s">
        <v>150</v>
      </c>
      <c r="K5" s="35" t="s">
        <v>151</v>
      </c>
      <c r="L5" s="34" t="s">
        <v>150</v>
      </c>
      <c r="M5" s="35" t="s">
        <v>151</v>
      </c>
      <c r="N5" s="34" t="s">
        <v>150</v>
      </c>
      <c r="O5" s="35" t="s">
        <v>151</v>
      </c>
      <c r="P5" s="34" t="s">
        <v>150</v>
      </c>
      <c r="Q5" s="35" t="s">
        <v>151</v>
      </c>
    </row>
    <row r="6" spans="1:17" s="33" customFormat="1" x14ac:dyDescent="0.25">
      <c r="A6" s="36">
        <v>1</v>
      </c>
      <c r="B6" s="73">
        <v>2</v>
      </c>
      <c r="C6" s="74"/>
      <c r="D6" s="74"/>
      <c r="E6" s="75"/>
      <c r="F6" s="73">
        <v>3</v>
      </c>
      <c r="G6" s="74"/>
      <c r="H6" s="75"/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</row>
    <row r="7" spans="1:17" ht="36.75" customHeight="1" x14ac:dyDescent="0.25">
      <c r="A7" s="47">
        <v>1</v>
      </c>
      <c r="B7" s="69" t="s">
        <v>126</v>
      </c>
      <c r="C7" s="70"/>
      <c r="D7" s="70"/>
      <c r="E7" s="71"/>
      <c r="F7" s="60">
        <v>1</v>
      </c>
      <c r="G7" s="85" t="s">
        <v>134</v>
      </c>
      <c r="H7" s="86"/>
      <c r="I7" s="55">
        <v>0.8</v>
      </c>
      <c r="J7" s="56" t="s">
        <v>145</v>
      </c>
      <c r="K7" s="38" t="e">
        <f>J7/$I$7</f>
        <v>#VALUE!</v>
      </c>
      <c r="L7" s="56" t="s">
        <v>145</v>
      </c>
      <c r="M7" s="38" t="e">
        <f>L7/$I$7</f>
        <v>#VALUE!</v>
      </c>
      <c r="N7" s="56" t="s">
        <v>145</v>
      </c>
      <c r="O7" s="38" t="e">
        <f>N7/$I$7</f>
        <v>#VALUE!</v>
      </c>
      <c r="P7" s="38" t="s">
        <v>131</v>
      </c>
      <c r="Q7" s="38" t="s">
        <v>132</v>
      </c>
    </row>
    <row r="8" spans="1:17" ht="118.5" customHeight="1" x14ac:dyDescent="0.25">
      <c r="A8" s="87">
        <v>2</v>
      </c>
      <c r="B8" s="90" t="s">
        <v>140</v>
      </c>
      <c r="C8" s="91"/>
      <c r="D8" s="91"/>
      <c r="E8" s="92"/>
      <c r="F8" s="59">
        <v>2</v>
      </c>
      <c r="G8" s="99" t="s">
        <v>146</v>
      </c>
      <c r="H8" s="100"/>
      <c r="I8" s="55"/>
      <c r="J8" s="56"/>
      <c r="K8" s="38"/>
      <c r="L8" s="56"/>
      <c r="M8" s="38"/>
      <c r="N8" s="56"/>
      <c r="O8" s="38"/>
      <c r="P8" s="38"/>
      <c r="Q8" s="38"/>
    </row>
    <row r="9" spans="1:17" ht="64.5" customHeight="1" x14ac:dyDescent="0.25">
      <c r="A9" s="88"/>
      <c r="B9" s="93"/>
      <c r="C9" s="94"/>
      <c r="D9" s="94"/>
      <c r="E9" s="95"/>
      <c r="F9" s="49"/>
      <c r="G9" s="49">
        <v>1</v>
      </c>
      <c r="H9" s="48" t="s">
        <v>135</v>
      </c>
      <c r="I9" s="37">
        <v>0.95</v>
      </c>
      <c r="J9" s="38">
        <v>0.25</v>
      </c>
      <c r="K9" s="61" t="s">
        <v>152</v>
      </c>
      <c r="L9" s="38">
        <v>0.25</v>
      </c>
      <c r="M9" s="61" t="s">
        <v>152</v>
      </c>
      <c r="N9" s="38">
        <v>0.25</v>
      </c>
      <c r="O9" s="61" t="s">
        <v>152</v>
      </c>
      <c r="P9" s="38">
        <v>0.2</v>
      </c>
      <c r="Q9" s="61" t="s">
        <v>152</v>
      </c>
    </row>
    <row r="10" spans="1:17" ht="63" customHeight="1" x14ac:dyDescent="0.25">
      <c r="A10" s="88"/>
      <c r="B10" s="93"/>
      <c r="C10" s="94"/>
      <c r="D10" s="94"/>
      <c r="E10" s="95"/>
      <c r="F10" s="49"/>
      <c r="G10" s="49">
        <v>2</v>
      </c>
      <c r="H10" s="48" t="s">
        <v>136</v>
      </c>
      <c r="I10" s="37">
        <v>0.95</v>
      </c>
      <c r="J10" s="41">
        <v>0.25</v>
      </c>
      <c r="K10" s="61" t="s">
        <v>152</v>
      </c>
      <c r="L10" s="41">
        <v>0.25</v>
      </c>
      <c r="M10" s="61" t="s">
        <v>152</v>
      </c>
      <c r="N10" s="41">
        <v>0.25</v>
      </c>
      <c r="O10" s="61" t="s">
        <v>152</v>
      </c>
      <c r="P10" s="41">
        <v>0.2</v>
      </c>
      <c r="Q10" s="61" t="s">
        <v>152</v>
      </c>
    </row>
    <row r="11" spans="1:17" ht="61.5" customHeight="1" x14ac:dyDescent="0.25">
      <c r="A11" s="88"/>
      <c r="B11" s="93"/>
      <c r="C11" s="94"/>
      <c r="D11" s="94"/>
      <c r="E11" s="95"/>
      <c r="F11" s="39"/>
      <c r="G11" s="39">
        <v>3</v>
      </c>
      <c r="H11" s="48" t="s">
        <v>137</v>
      </c>
      <c r="I11" s="37">
        <v>0.95</v>
      </c>
      <c r="J11" s="41">
        <v>0.25</v>
      </c>
      <c r="K11" s="61" t="s">
        <v>152</v>
      </c>
      <c r="L11" s="41">
        <v>0.25</v>
      </c>
      <c r="M11" s="61" t="s">
        <v>152</v>
      </c>
      <c r="N11" s="41">
        <v>0.25</v>
      </c>
      <c r="O11" s="61" t="s">
        <v>152</v>
      </c>
      <c r="P11" s="41">
        <v>0.2</v>
      </c>
      <c r="Q11" s="61" t="s">
        <v>152</v>
      </c>
    </row>
    <row r="12" spans="1:17" ht="63.75" customHeight="1" x14ac:dyDescent="0.25">
      <c r="A12" s="88"/>
      <c r="B12" s="93"/>
      <c r="C12" s="94"/>
      <c r="D12" s="94"/>
      <c r="E12" s="95"/>
      <c r="F12" s="42"/>
      <c r="G12" s="42">
        <v>4</v>
      </c>
      <c r="H12" s="48" t="s">
        <v>138</v>
      </c>
      <c r="I12" s="37">
        <v>0.95</v>
      </c>
      <c r="J12" s="41">
        <v>0.25</v>
      </c>
      <c r="K12" s="61" t="s">
        <v>152</v>
      </c>
      <c r="L12" s="41">
        <v>0.25</v>
      </c>
      <c r="M12" s="61" t="s">
        <v>152</v>
      </c>
      <c r="N12" s="41">
        <v>0.25</v>
      </c>
      <c r="O12" s="61" t="s">
        <v>152</v>
      </c>
      <c r="P12" s="41">
        <v>0.2</v>
      </c>
      <c r="Q12" s="61" t="s">
        <v>152</v>
      </c>
    </row>
    <row r="13" spans="1:17" ht="62.25" customHeight="1" x14ac:dyDescent="0.25">
      <c r="A13" s="88"/>
      <c r="B13" s="93"/>
      <c r="C13" s="94"/>
      <c r="D13" s="94"/>
      <c r="E13" s="95"/>
      <c r="F13" s="42"/>
      <c r="G13" s="42">
        <v>5</v>
      </c>
      <c r="H13" s="48" t="s">
        <v>139</v>
      </c>
      <c r="I13" s="37">
        <v>0.95</v>
      </c>
      <c r="J13" s="41">
        <v>0.5</v>
      </c>
      <c r="K13" s="61" t="s">
        <v>152</v>
      </c>
      <c r="L13" s="41">
        <v>0.1</v>
      </c>
      <c r="M13" s="61" t="s">
        <v>152</v>
      </c>
      <c r="N13" s="41">
        <v>0.1</v>
      </c>
      <c r="O13" s="61" t="s">
        <v>152</v>
      </c>
      <c r="P13" s="41">
        <v>0.25</v>
      </c>
      <c r="Q13" s="61" t="s">
        <v>152</v>
      </c>
    </row>
    <row r="14" spans="1:17" ht="84" customHeight="1" x14ac:dyDescent="0.25">
      <c r="A14" s="88"/>
      <c r="B14" s="93"/>
      <c r="C14" s="94"/>
      <c r="D14" s="94"/>
      <c r="E14" s="95"/>
      <c r="F14" s="58">
        <v>3</v>
      </c>
      <c r="G14" s="99" t="s">
        <v>147</v>
      </c>
      <c r="H14" s="100"/>
      <c r="I14" s="37"/>
      <c r="J14" s="41"/>
      <c r="K14" s="38"/>
      <c r="L14" s="41"/>
      <c r="M14" s="38"/>
      <c r="N14" s="41"/>
      <c r="O14" s="38"/>
      <c r="P14" s="41"/>
      <c r="Q14" s="38"/>
    </row>
    <row r="15" spans="1:17" ht="49.5" customHeight="1" x14ac:dyDescent="0.25">
      <c r="A15" s="88"/>
      <c r="B15" s="93"/>
      <c r="C15" s="94"/>
      <c r="D15" s="94"/>
      <c r="E15" s="95"/>
      <c r="F15" s="42"/>
      <c r="G15" s="42">
        <v>1</v>
      </c>
      <c r="H15" s="43" t="s">
        <v>141</v>
      </c>
      <c r="I15" s="40">
        <v>1</v>
      </c>
      <c r="J15" s="41">
        <v>1</v>
      </c>
      <c r="K15" s="37">
        <v>0</v>
      </c>
      <c r="L15" s="41">
        <v>0</v>
      </c>
      <c r="M15" s="38" t="s">
        <v>148</v>
      </c>
      <c r="N15" s="41">
        <v>0</v>
      </c>
      <c r="O15" s="38" t="s">
        <v>149</v>
      </c>
      <c r="P15" s="41">
        <v>0</v>
      </c>
      <c r="Q15" s="38">
        <v>0</v>
      </c>
    </row>
    <row r="16" spans="1:17" ht="45" customHeight="1" x14ac:dyDescent="0.25">
      <c r="A16" s="88"/>
      <c r="B16" s="93"/>
      <c r="C16" s="94"/>
      <c r="D16" s="94"/>
      <c r="E16" s="95"/>
      <c r="F16" s="42"/>
      <c r="G16" s="42">
        <v>2</v>
      </c>
      <c r="H16" s="43" t="s">
        <v>142</v>
      </c>
      <c r="I16" s="54">
        <v>1</v>
      </c>
      <c r="J16" s="57" t="s">
        <v>145</v>
      </c>
      <c r="K16" s="37" t="e">
        <f>J16/$I$17</f>
        <v>#VALUE!</v>
      </c>
      <c r="L16" s="57" t="s">
        <v>145</v>
      </c>
      <c r="M16" s="37" t="e">
        <f>L16/$I$17</f>
        <v>#VALUE!</v>
      </c>
      <c r="N16" s="57" t="s">
        <v>145</v>
      </c>
      <c r="O16" s="37" t="e">
        <f>N16/$I$17</f>
        <v>#VALUE!</v>
      </c>
      <c r="P16" s="53">
        <v>1</v>
      </c>
      <c r="Q16" s="37">
        <f>P16/$I$17</f>
        <v>1</v>
      </c>
    </row>
    <row r="17" spans="1:17" ht="61.5" customHeight="1" x14ac:dyDescent="0.25">
      <c r="A17" s="88"/>
      <c r="B17" s="93"/>
      <c r="C17" s="94"/>
      <c r="D17" s="94"/>
      <c r="E17" s="95"/>
      <c r="F17" s="50"/>
      <c r="G17" s="50">
        <v>3</v>
      </c>
      <c r="H17" s="43" t="s">
        <v>143</v>
      </c>
      <c r="I17" s="54">
        <v>1</v>
      </c>
      <c r="J17" s="57" t="s">
        <v>145</v>
      </c>
      <c r="K17" s="37" t="e">
        <f>J17/$I$17</f>
        <v>#VALUE!</v>
      </c>
      <c r="L17" s="57" t="s">
        <v>145</v>
      </c>
      <c r="M17" s="37" t="e">
        <f>L17/$I$17</f>
        <v>#VALUE!</v>
      </c>
      <c r="N17" s="57" t="s">
        <v>145</v>
      </c>
      <c r="O17" s="37" t="e">
        <f>N17/$I$17</f>
        <v>#VALUE!</v>
      </c>
      <c r="P17" s="53">
        <v>1</v>
      </c>
      <c r="Q17" s="37">
        <f>P17/$I$17</f>
        <v>1</v>
      </c>
    </row>
    <row r="18" spans="1:17" ht="66.75" customHeight="1" x14ac:dyDescent="0.25">
      <c r="A18" s="89"/>
      <c r="B18" s="96"/>
      <c r="C18" s="97"/>
      <c r="D18" s="97"/>
      <c r="E18" s="98"/>
      <c r="F18" s="51"/>
      <c r="G18" s="51">
        <v>4</v>
      </c>
      <c r="H18" s="43" t="s">
        <v>144</v>
      </c>
      <c r="I18" s="54">
        <v>1</v>
      </c>
      <c r="J18" s="57" t="s">
        <v>145</v>
      </c>
      <c r="K18" s="37" t="e">
        <f>J18/$I$17</f>
        <v>#VALUE!</v>
      </c>
      <c r="L18" s="57" t="s">
        <v>145</v>
      </c>
      <c r="M18" s="37" t="e">
        <f>L18/$I$17</f>
        <v>#VALUE!</v>
      </c>
      <c r="N18" s="57" t="s">
        <v>145</v>
      </c>
      <c r="O18" s="37" t="e">
        <f>N18/$I$17</f>
        <v>#VALUE!</v>
      </c>
      <c r="P18" s="53">
        <v>1</v>
      </c>
      <c r="Q18" s="37">
        <f>P18/$I$17</f>
        <v>1</v>
      </c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62" t="s">
        <v>127</v>
      </c>
      <c r="Q19" s="62"/>
    </row>
    <row r="20" spans="1:17" ht="1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  <c r="Q20" s="45"/>
    </row>
    <row r="21" spans="1:17" ht="1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2"/>
      <c r="Q21" s="45"/>
    </row>
    <row r="22" spans="1:17" ht="1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52"/>
      <c r="Q22" s="45"/>
    </row>
    <row r="23" spans="1:17" ht="1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5"/>
      <c r="M23" s="46"/>
      <c r="N23" s="45"/>
      <c r="O23" s="46"/>
      <c r="P23" s="52"/>
      <c r="Q23" s="45"/>
    </row>
    <row r="24" spans="1:17" ht="1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63" t="s">
        <v>128</v>
      </c>
      <c r="Q24" s="63"/>
    </row>
    <row r="25" spans="1:17" ht="1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68" t="s">
        <v>121</v>
      </c>
      <c r="Q25" s="68"/>
    </row>
    <row r="26" spans="1:17" ht="1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62" t="s">
        <v>129</v>
      </c>
      <c r="Q26" s="62"/>
    </row>
  </sheetData>
  <mergeCells count="23">
    <mergeCell ref="G7:H7"/>
    <mergeCell ref="A8:A18"/>
    <mergeCell ref="B8:E18"/>
    <mergeCell ref="G8:H8"/>
    <mergeCell ref="G14:H14"/>
    <mergeCell ref="P26:Q26"/>
    <mergeCell ref="B7:E7"/>
    <mergeCell ref="A1:Q1"/>
    <mergeCell ref="A2:Q2"/>
    <mergeCell ref="B6:E6"/>
    <mergeCell ref="F6:H6"/>
    <mergeCell ref="F4:H5"/>
    <mergeCell ref="B4:E5"/>
    <mergeCell ref="A4:A5"/>
    <mergeCell ref="A3:Q3"/>
    <mergeCell ref="P19:Q19"/>
    <mergeCell ref="P24:Q24"/>
    <mergeCell ref="N4:O4"/>
    <mergeCell ref="P4:Q4"/>
    <mergeCell ref="I4:I5"/>
    <mergeCell ref="P25:Q25"/>
    <mergeCell ref="J4:K4"/>
    <mergeCell ref="L4:M4"/>
  </mergeCells>
  <printOptions horizontalCentered="1"/>
  <pageMargins left="0.25" right="0" top="0.49803149600000002" bottom="0.35433070866141703" header="0.31496062992126" footer="0.31496062992126"/>
  <pageSetup paperSize="5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F10" sqref="F10"/>
    </sheetView>
  </sheetViews>
  <sheetFormatPr defaultRowHeight="15" x14ac:dyDescent="0.25"/>
  <cols>
    <col min="1" max="1" width="6.28515625" style="31" customWidth="1"/>
    <col min="2" max="2" width="27.85546875" style="1" customWidth="1"/>
    <col min="3" max="3" width="33.140625" style="1" customWidth="1"/>
    <col min="4" max="4" width="27.42578125" style="1" customWidth="1"/>
    <col min="5" max="5" width="23.85546875" style="1" customWidth="1"/>
    <col min="6" max="6" width="24.42578125" style="1" customWidth="1"/>
    <col min="7" max="7" width="19.140625" style="1" customWidth="1"/>
    <col min="8" max="16384" width="9.140625" style="1"/>
  </cols>
  <sheetData>
    <row r="1" spans="1:7" ht="18" x14ac:dyDescent="0.25">
      <c r="A1" s="104" t="s">
        <v>84</v>
      </c>
      <c r="B1" s="104"/>
      <c r="C1" s="104"/>
      <c r="D1" s="104"/>
      <c r="E1" s="104"/>
      <c r="F1" s="104"/>
      <c r="G1" s="104"/>
    </row>
    <row r="2" spans="1:7" ht="18" x14ac:dyDescent="0.25">
      <c r="A2" s="104" t="s">
        <v>82</v>
      </c>
      <c r="B2" s="104"/>
      <c r="C2" s="104"/>
      <c r="D2" s="104"/>
      <c r="E2" s="104"/>
      <c r="F2" s="104"/>
      <c r="G2" s="104"/>
    </row>
    <row r="3" spans="1:7" ht="18" x14ac:dyDescent="0.25">
      <c r="A3" s="104" t="s">
        <v>83</v>
      </c>
      <c r="B3" s="104"/>
      <c r="C3" s="104"/>
      <c r="D3" s="104"/>
      <c r="E3" s="104"/>
      <c r="F3" s="104"/>
      <c r="G3" s="104"/>
    </row>
    <row r="5" spans="1:7" ht="51" customHeight="1" x14ac:dyDescent="0.25">
      <c r="A5" s="2" t="s">
        <v>0</v>
      </c>
      <c r="B5" s="3" t="s">
        <v>76</v>
      </c>
      <c r="C5" s="3" t="s">
        <v>77</v>
      </c>
      <c r="D5" s="3" t="s">
        <v>74</v>
      </c>
      <c r="E5" s="3" t="s">
        <v>75</v>
      </c>
      <c r="F5" s="3" t="s">
        <v>78</v>
      </c>
      <c r="G5" s="3" t="s">
        <v>79</v>
      </c>
    </row>
    <row r="6" spans="1:7" ht="15.75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 x14ac:dyDescent="0.25">
      <c r="A7" s="101" t="s">
        <v>80</v>
      </c>
      <c r="B7" s="102"/>
      <c r="C7" s="102"/>
      <c r="D7" s="102"/>
      <c r="E7" s="102"/>
      <c r="F7" s="102"/>
      <c r="G7" s="103"/>
    </row>
    <row r="8" spans="1:7" ht="63" x14ac:dyDescent="0.25">
      <c r="A8" s="11">
        <v>1</v>
      </c>
      <c r="B8" s="14" t="s">
        <v>1</v>
      </c>
      <c r="C8" s="14" t="s">
        <v>2</v>
      </c>
      <c r="D8" s="22">
        <v>0.85</v>
      </c>
      <c r="E8" s="22">
        <v>0.7</v>
      </c>
      <c r="F8" s="23">
        <f>E8/D8</f>
        <v>0.82352941176470584</v>
      </c>
      <c r="G8" s="22"/>
    </row>
    <row r="9" spans="1:7" ht="47.25" x14ac:dyDescent="0.25">
      <c r="A9" s="11">
        <v>2</v>
      </c>
      <c r="B9" s="6" t="s">
        <v>3</v>
      </c>
      <c r="C9" s="14" t="s">
        <v>4</v>
      </c>
      <c r="D9" s="22">
        <v>0.9</v>
      </c>
      <c r="E9" s="23">
        <f>1134/1221</f>
        <v>0.92874692874692877</v>
      </c>
      <c r="F9" s="23">
        <f>E9/D9</f>
        <v>1.031941031941032</v>
      </c>
      <c r="G9" s="22"/>
    </row>
    <row r="10" spans="1:7" ht="47.25" x14ac:dyDescent="0.25">
      <c r="A10" s="105">
        <v>3</v>
      </c>
      <c r="B10" s="106" t="s">
        <v>5</v>
      </c>
      <c r="C10" s="28" t="s">
        <v>6</v>
      </c>
      <c r="D10" s="22">
        <v>0.4</v>
      </c>
      <c r="E10" s="23">
        <f>56/155</f>
        <v>0.36129032258064514</v>
      </c>
      <c r="F10" s="23">
        <f>E10/D10</f>
        <v>0.90322580645161277</v>
      </c>
      <c r="G10" s="22"/>
    </row>
    <row r="11" spans="1:7" ht="47.25" x14ac:dyDescent="0.25">
      <c r="A11" s="105"/>
      <c r="B11" s="106"/>
      <c r="C11" s="28" t="s">
        <v>7</v>
      </c>
      <c r="D11" s="22">
        <v>0.8</v>
      </c>
      <c r="E11" s="23">
        <f>48/51</f>
        <v>0.94117647058823528</v>
      </c>
      <c r="F11" s="23">
        <f>E11/D11</f>
        <v>1.1764705882352939</v>
      </c>
      <c r="G11" s="22"/>
    </row>
    <row r="12" spans="1:7" ht="15.75" x14ac:dyDescent="0.25">
      <c r="A12" s="101" t="s">
        <v>81</v>
      </c>
      <c r="B12" s="102"/>
      <c r="C12" s="102"/>
      <c r="D12" s="102"/>
      <c r="E12" s="102"/>
      <c r="F12" s="102"/>
      <c r="G12" s="103"/>
    </row>
    <row r="13" spans="1:7" ht="31.5" x14ac:dyDescent="0.25">
      <c r="A13" s="105">
        <v>1</v>
      </c>
      <c r="B13" s="106" t="s">
        <v>14</v>
      </c>
      <c r="C13" s="6" t="s">
        <v>109</v>
      </c>
      <c r="D13" s="22">
        <v>1</v>
      </c>
      <c r="E13" s="23">
        <v>0.84499999999999997</v>
      </c>
      <c r="F13" s="10">
        <f t="shared" ref="F13:F21" si="0">E13/D13</f>
        <v>0.84499999999999997</v>
      </c>
      <c r="G13" s="22"/>
    </row>
    <row r="14" spans="1:7" ht="31.5" x14ac:dyDescent="0.25">
      <c r="A14" s="105"/>
      <c r="B14" s="106"/>
      <c r="C14" s="6" t="s">
        <v>110</v>
      </c>
      <c r="D14" s="22">
        <v>1</v>
      </c>
      <c r="E14" s="23">
        <v>0.95620000000000005</v>
      </c>
      <c r="F14" s="10">
        <f t="shared" si="0"/>
        <v>0.95620000000000005</v>
      </c>
      <c r="G14" s="22"/>
    </row>
    <row r="15" spans="1:7" ht="78.75" x14ac:dyDescent="0.25">
      <c r="A15" s="11">
        <v>2</v>
      </c>
      <c r="B15" s="14" t="s">
        <v>15</v>
      </c>
      <c r="C15" s="14" t="s">
        <v>16</v>
      </c>
      <c r="D15" s="23">
        <v>8.5000000000000006E-2</v>
      </c>
      <c r="E15" s="23">
        <v>7.5399999999999995E-2</v>
      </c>
      <c r="F15" s="10">
        <f t="shared" si="0"/>
        <v>0.88705882352941168</v>
      </c>
      <c r="G15" s="23"/>
    </row>
    <row r="16" spans="1:7" ht="63" x14ac:dyDescent="0.25">
      <c r="A16" s="11">
        <v>3</v>
      </c>
      <c r="B16" s="6" t="s">
        <v>17</v>
      </c>
      <c r="C16" s="14" t="s">
        <v>18</v>
      </c>
      <c r="D16" s="30">
        <v>55</v>
      </c>
      <c r="E16" s="30">
        <v>44</v>
      </c>
      <c r="F16" s="8">
        <f t="shared" si="0"/>
        <v>0.8</v>
      </c>
      <c r="G16" s="9"/>
    </row>
    <row r="17" spans="1:7" ht="63" x14ac:dyDescent="0.25">
      <c r="A17" s="105">
        <v>4</v>
      </c>
      <c r="B17" s="106" t="s">
        <v>27</v>
      </c>
      <c r="C17" s="6" t="s">
        <v>111</v>
      </c>
      <c r="D17" s="22">
        <v>0.9</v>
      </c>
      <c r="E17" s="23">
        <f>6/352</f>
        <v>1.7045454545454544E-2</v>
      </c>
      <c r="F17" s="10">
        <f t="shared" si="0"/>
        <v>1.8939393939393936E-2</v>
      </c>
      <c r="G17" s="22"/>
    </row>
    <row r="18" spans="1:7" ht="47.25" x14ac:dyDescent="0.25">
      <c r="A18" s="105"/>
      <c r="B18" s="106"/>
      <c r="C18" s="6" t="s">
        <v>112</v>
      </c>
      <c r="D18" s="22">
        <v>0.3</v>
      </c>
      <c r="E18" s="23">
        <v>0.27</v>
      </c>
      <c r="F18" s="10">
        <f t="shared" si="0"/>
        <v>0.90000000000000013</v>
      </c>
      <c r="G18" s="22"/>
    </row>
    <row r="19" spans="1:7" ht="47.25" x14ac:dyDescent="0.25">
      <c r="A19" s="105"/>
      <c r="B19" s="106"/>
      <c r="C19" s="6" t="s">
        <v>113</v>
      </c>
      <c r="D19" s="22">
        <v>0.9</v>
      </c>
      <c r="E19" s="23">
        <v>0.45</v>
      </c>
      <c r="F19" s="10">
        <f t="shared" si="0"/>
        <v>0.5</v>
      </c>
      <c r="G19" s="22"/>
    </row>
    <row r="20" spans="1:7" ht="63" x14ac:dyDescent="0.25">
      <c r="A20" s="105"/>
      <c r="B20" s="106"/>
      <c r="C20" s="6" t="s">
        <v>114</v>
      </c>
      <c r="D20" s="22">
        <v>0.95</v>
      </c>
      <c r="E20" s="23">
        <v>0.41</v>
      </c>
      <c r="F20" s="10">
        <f t="shared" si="0"/>
        <v>0.43157894736842106</v>
      </c>
      <c r="G20" s="22"/>
    </row>
    <row r="21" spans="1:7" ht="110.25" x14ac:dyDescent="0.25">
      <c r="A21" s="11">
        <v>5</v>
      </c>
      <c r="B21" s="14" t="s">
        <v>28</v>
      </c>
      <c r="C21" s="6" t="s">
        <v>29</v>
      </c>
      <c r="D21" s="22">
        <v>0.7</v>
      </c>
      <c r="E21" s="23">
        <v>0.71</v>
      </c>
      <c r="F21" s="10">
        <f t="shared" si="0"/>
        <v>1.0142857142857142</v>
      </c>
      <c r="G21" s="22"/>
    </row>
    <row r="22" spans="1:7" ht="78.75" hidden="1" x14ac:dyDescent="0.25">
      <c r="A22" s="11">
        <v>6</v>
      </c>
      <c r="B22" s="6" t="s">
        <v>37</v>
      </c>
      <c r="C22" s="6" t="s">
        <v>38</v>
      </c>
      <c r="D22" s="22">
        <v>0.95</v>
      </c>
      <c r="E22" s="22"/>
      <c r="F22" s="22"/>
      <c r="G22" s="22"/>
    </row>
    <row r="23" spans="1:7" ht="62.25" hidden="1" customHeight="1" x14ac:dyDescent="0.25">
      <c r="A23" s="11">
        <v>7</v>
      </c>
      <c r="B23" s="6" t="s">
        <v>39</v>
      </c>
      <c r="C23" s="6" t="s">
        <v>40</v>
      </c>
      <c r="D23" s="9" t="s">
        <v>73</v>
      </c>
      <c r="E23" s="9"/>
      <c r="F23" s="9"/>
      <c r="G23" s="9"/>
    </row>
    <row r="24" spans="1:7" ht="110.25" hidden="1" x14ac:dyDescent="0.25">
      <c r="A24" s="11">
        <v>8</v>
      </c>
      <c r="B24" s="6" t="s">
        <v>41</v>
      </c>
      <c r="C24" s="6" t="s">
        <v>42</v>
      </c>
      <c r="D24" s="9"/>
      <c r="E24" s="9"/>
      <c r="F24" s="9"/>
      <c r="G24" s="9"/>
    </row>
    <row r="25" spans="1:7" ht="63" hidden="1" x14ac:dyDescent="0.25">
      <c r="A25" s="11">
        <v>9</v>
      </c>
      <c r="B25" s="6" t="s">
        <v>43</v>
      </c>
      <c r="C25" s="6" t="s">
        <v>44</v>
      </c>
      <c r="D25" s="9"/>
      <c r="E25" s="9"/>
      <c r="F25" s="9"/>
      <c r="G25" s="9"/>
    </row>
    <row r="26" spans="1:7" ht="63" hidden="1" x14ac:dyDescent="0.25">
      <c r="A26" s="11">
        <v>10</v>
      </c>
      <c r="B26" s="6" t="s">
        <v>45</v>
      </c>
      <c r="C26" s="6" t="s">
        <v>46</v>
      </c>
      <c r="D26" s="9"/>
      <c r="E26" s="9"/>
      <c r="F26" s="9"/>
      <c r="G26" s="9"/>
    </row>
    <row r="27" spans="1:7" ht="78.75" x14ac:dyDescent="0.25">
      <c r="A27" s="105">
        <v>6</v>
      </c>
      <c r="B27" s="106" t="s">
        <v>55</v>
      </c>
      <c r="C27" s="6" t="s">
        <v>56</v>
      </c>
      <c r="D27" s="14"/>
      <c r="E27" s="14"/>
      <c r="F27" s="14"/>
      <c r="G27" s="14"/>
    </row>
    <row r="28" spans="1:7" ht="15.75" x14ac:dyDescent="0.25">
      <c r="A28" s="105"/>
      <c r="B28" s="106"/>
      <c r="C28" s="6" t="s">
        <v>115</v>
      </c>
      <c r="D28" s="14"/>
      <c r="E28" s="14"/>
      <c r="F28" s="14"/>
      <c r="G28" s="14"/>
    </row>
    <row r="29" spans="1:7" ht="15.75" x14ac:dyDescent="0.25">
      <c r="A29" s="105"/>
      <c r="B29" s="106"/>
      <c r="C29" s="6" t="s">
        <v>116</v>
      </c>
      <c r="D29" s="22">
        <v>0.66</v>
      </c>
      <c r="E29" s="23">
        <v>0.47920000000000001</v>
      </c>
      <c r="F29" s="10">
        <f>E29/D29</f>
        <v>0.72606060606060607</v>
      </c>
      <c r="G29" s="22"/>
    </row>
    <row r="30" spans="1:7" ht="15.75" x14ac:dyDescent="0.25">
      <c r="A30" s="105"/>
      <c r="B30" s="106"/>
      <c r="C30" s="6" t="s">
        <v>117</v>
      </c>
      <c r="D30" s="23">
        <v>0.23499999999999999</v>
      </c>
      <c r="E30" s="23">
        <v>0.3594</v>
      </c>
      <c r="F30" s="10">
        <f>E30/D30</f>
        <v>1.5293617021276595</v>
      </c>
      <c r="G30" s="23"/>
    </row>
    <row r="31" spans="1:7" ht="15.75" x14ac:dyDescent="0.25">
      <c r="A31" s="105"/>
      <c r="B31" s="106"/>
      <c r="C31" s="6" t="s">
        <v>118</v>
      </c>
      <c r="D31" s="22"/>
      <c r="E31" s="23"/>
      <c r="F31" s="23"/>
      <c r="G31" s="22"/>
    </row>
    <row r="32" spans="1:7" ht="15.75" x14ac:dyDescent="0.25">
      <c r="A32" s="105"/>
      <c r="B32" s="106"/>
      <c r="C32" s="6" t="s">
        <v>116</v>
      </c>
      <c r="D32" s="22">
        <v>0.66</v>
      </c>
      <c r="E32" s="23">
        <v>0.47689999999999999</v>
      </c>
      <c r="F32" s="10">
        <f>E32/D32</f>
        <v>0.72257575757575754</v>
      </c>
      <c r="G32" s="22"/>
    </row>
    <row r="33" spans="1:7" ht="15.75" x14ac:dyDescent="0.25">
      <c r="A33" s="105"/>
      <c r="B33" s="106"/>
      <c r="C33" s="6" t="s">
        <v>117</v>
      </c>
      <c r="D33" s="23">
        <v>0.23499999999999999</v>
      </c>
      <c r="E33" s="23">
        <v>0.36149999999999999</v>
      </c>
      <c r="F33" s="10">
        <f>E33/D33</f>
        <v>1.5382978723404255</v>
      </c>
      <c r="G33" s="23"/>
    </row>
    <row r="34" spans="1:7" ht="15.75" x14ac:dyDescent="0.25">
      <c r="A34" s="105"/>
      <c r="B34" s="106"/>
      <c r="C34" s="6" t="s">
        <v>119</v>
      </c>
      <c r="D34" s="9"/>
      <c r="E34" s="23"/>
      <c r="F34" s="23"/>
      <c r="G34" s="9"/>
    </row>
    <row r="35" spans="1:7" ht="15.75" x14ac:dyDescent="0.25">
      <c r="A35" s="105"/>
      <c r="B35" s="106"/>
      <c r="C35" s="6" t="s">
        <v>116</v>
      </c>
      <c r="D35" s="22">
        <v>0.66</v>
      </c>
      <c r="E35" s="23">
        <v>0.53769999999999996</v>
      </c>
      <c r="F35" s="10">
        <f>E35/D35</f>
        <v>0.81469696969696959</v>
      </c>
      <c r="G35" s="22"/>
    </row>
    <row r="36" spans="1:7" ht="15.75" x14ac:dyDescent="0.25">
      <c r="A36" s="105"/>
      <c r="B36" s="106"/>
      <c r="C36" s="6" t="s">
        <v>117</v>
      </c>
      <c r="D36" s="23">
        <v>0.23499999999999999</v>
      </c>
      <c r="E36" s="23">
        <v>0.31159999999999999</v>
      </c>
      <c r="F36" s="10">
        <f>E36/D36</f>
        <v>1.3259574468085107</v>
      </c>
      <c r="G36" s="23"/>
    </row>
    <row r="37" spans="1:7" ht="15.75" x14ac:dyDescent="0.25">
      <c r="A37" s="105"/>
      <c r="B37" s="106"/>
      <c r="C37" s="6" t="s">
        <v>120</v>
      </c>
      <c r="D37" s="9"/>
      <c r="E37" s="23"/>
      <c r="F37" s="23"/>
      <c r="G37" s="9"/>
    </row>
    <row r="38" spans="1:7" ht="15.75" x14ac:dyDescent="0.25">
      <c r="A38" s="105"/>
      <c r="B38" s="106"/>
      <c r="C38" s="6" t="s">
        <v>116</v>
      </c>
      <c r="D38" s="22">
        <v>0.66</v>
      </c>
      <c r="E38" s="23">
        <v>0.72219999999999995</v>
      </c>
      <c r="F38" s="10">
        <f>E38/D38</f>
        <v>1.094242424242424</v>
      </c>
      <c r="G38" s="22"/>
    </row>
    <row r="39" spans="1:7" ht="15.75" x14ac:dyDescent="0.25">
      <c r="A39" s="105"/>
      <c r="B39" s="106"/>
      <c r="C39" s="6" t="s">
        <v>117</v>
      </c>
      <c r="D39" s="23">
        <v>0.23499999999999999</v>
      </c>
      <c r="E39" s="23">
        <v>0.1111</v>
      </c>
      <c r="F39" s="10">
        <f>E39/D39</f>
        <v>0.47276595744680855</v>
      </c>
      <c r="G39" s="23"/>
    </row>
    <row r="40" spans="1:7" ht="47.25" x14ac:dyDescent="0.25">
      <c r="A40" s="11">
        <v>7</v>
      </c>
      <c r="B40" s="6" t="s">
        <v>57</v>
      </c>
      <c r="C40" s="6" t="s">
        <v>58</v>
      </c>
      <c r="D40" s="22">
        <v>1</v>
      </c>
      <c r="E40" s="23">
        <f>(54-23)/54</f>
        <v>0.57407407407407407</v>
      </c>
      <c r="F40" s="10">
        <f>E40/D40</f>
        <v>0.57407407407407407</v>
      </c>
      <c r="G40" s="22"/>
    </row>
    <row r="41" spans="1:7" ht="94.5" x14ac:dyDescent="0.25">
      <c r="A41" s="11">
        <v>8</v>
      </c>
      <c r="B41" s="6" t="s">
        <v>61</v>
      </c>
      <c r="C41" s="6" t="s">
        <v>63</v>
      </c>
      <c r="D41" s="22">
        <v>0.65</v>
      </c>
      <c r="E41" s="22">
        <v>0.65</v>
      </c>
      <c r="F41" s="8">
        <f>E41/D41</f>
        <v>1</v>
      </c>
      <c r="G41" s="22"/>
    </row>
    <row r="42" spans="1:7" ht="78.75" x14ac:dyDescent="0.25">
      <c r="A42" s="11">
        <v>9</v>
      </c>
      <c r="B42" s="6" t="s">
        <v>62</v>
      </c>
      <c r="C42" s="6" t="s">
        <v>64</v>
      </c>
      <c r="D42" s="22">
        <v>1</v>
      </c>
      <c r="E42" s="22">
        <v>1</v>
      </c>
      <c r="F42" s="8">
        <f>E42/D42</f>
        <v>1</v>
      </c>
      <c r="G42" s="22"/>
    </row>
  </sheetData>
  <mergeCells count="13">
    <mergeCell ref="B13:B14"/>
    <mergeCell ref="A10:A11"/>
    <mergeCell ref="B10:B11"/>
    <mergeCell ref="A7:G7"/>
    <mergeCell ref="A12:G12"/>
    <mergeCell ref="A3:G3"/>
    <mergeCell ref="A2:G2"/>
    <mergeCell ref="A1:G1"/>
    <mergeCell ref="A27:A39"/>
    <mergeCell ref="B27:B39"/>
    <mergeCell ref="A17:A20"/>
    <mergeCell ref="B17:B20"/>
    <mergeCell ref="A13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C46" sqref="C46"/>
    </sheetView>
  </sheetViews>
  <sheetFormatPr defaultRowHeight="15" x14ac:dyDescent="0.25"/>
  <cols>
    <col min="1" max="1" width="6.28515625" style="31" customWidth="1"/>
    <col min="2" max="2" width="27.85546875" style="1" customWidth="1"/>
    <col min="3" max="3" width="33.140625" style="1" customWidth="1"/>
    <col min="4" max="4" width="22.42578125" style="1" customWidth="1"/>
    <col min="5" max="5" width="21.140625" style="1" customWidth="1"/>
    <col min="6" max="6" width="21.5703125" style="1" customWidth="1"/>
    <col min="7" max="7" width="19.140625" style="1" customWidth="1"/>
    <col min="8" max="16384" width="9.140625" style="1"/>
  </cols>
  <sheetData>
    <row r="1" spans="1:7" ht="18" x14ac:dyDescent="0.25">
      <c r="A1" s="104" t="s">
        <v>84</v>
      </c>
      <c r="B1" s="104"/>
      <c r="C1" s="104"/>
      <c r="D1" s="104"/>
      <c r="E1" s="104"/>
      <c r="F1" s="104"/>
      <c r="G1" s="104"/>
    </row>
    <row r="2" spans="1:7" ht="18" x14ac:dyDescent="0.25">
      <c r="A2" s="104" t="s">
        <v>85</v>
      </c>
      <c r="B2" s="104"/>
      <c r="C2" s="104"/>
      <c r="D2" s="104"/>
      <c r="E2" s="104"/>
      <c r="F2" s="104"/>
      <c r="G2" s="104"/>
    </row>
    <row r="3" spans="1:7" ht="18" x14ac:dyDescent="0.25">
      <c r="A3" s="104" t="s">
        <v>83</v>
      </c>
      <c r="B3" s="104"/>
      <c r="C3" s="104"/>
      <c r="D3" s="104"/>
      <c r="E3" s="104"/>
      <c r="F3" s="104"/>
      <c r="G3" s="104"/>
    </row>
    <row r="5" spans="1:7" ht="84" customHeight="1" x14ac:dyDescent="0.25">
      <c r="A5" s="2" t="s">
        <v>0</v>
      </c>
      <c r="B5" s="3" t="s">
        <v>76</v>
      </c>
      <c r="C5" s="3" t="s">
        <v>77</v>
      </c>
      <c r="D5" s="3" t="s">
        <v>74</v>
      </c>
      <c r="E5" s="3" t="s">
        <v>75</v>
      </c>
      <c r="F5" s="3" t="s">
        <v>78</v>
      </c>
      <c r="G5" s="3" t="s">
        <v>79</v>
      </c>
    </row>
    <row r="6" spans="1:7" ht="17.25" customHeigh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51.75" customHeight="1" x14ac:dyDescent="0.25">
      <c r="A7" s="105">
        <v>1</v>
      </c>
      <c r="B7" s="106" t="s">
        <v>8</v>
      </c>
      <c r="C7" s="6" t="s">
        <v>86</v>
      </c>
      <c r="D7" s="7">
        <v>6</v>
      </c>
      <c r="E7" s="7">
        <v>6</v>
      </c>
      <c r="F7" s="8">
        <f t="shared" ref="F7:F18" si="0">E7/D7</f>
        <v>1</v>
      </c>
      <c r="G7" s="9"/>
    </row>
    <row r="8" spans="1:7" ht="67.5" customHeight="1" x14ac:dyDescent="0.25">
      <c r="A8" s="105"/>
      <c r="B8" s="106"/>
      <c r="C8" s="6" t="s">
        <v>87</v>
      </c>
      <c r="D8" s="7">
        <v>22</v>
      </c>
      <c r="E8" s="7">
        <f>22-4</f>
        <v>18</v>
      </c>
      <c r="F8" s="10">
        <f t="shared" si="0"/>
        <v>0.81818181818181823</v>
      </c>
      <c r="G8" s="9"/>
    </row>
    <row r="9" spans="1:7" ht="97.5" customHeight="1" x14ac:dyDescent="0.25">
      <c r="A9" s="105"/>
      <c r="B9" s="106"/>
      <c r="C9" s="6" t="s">
        <v>88</v>
      </c>
      <c r="D9" s="7">
        <v>15</v>
      </c>
      <c r="E9" s="7">
        <f>15-2</f>
        <v>13</v>
      </c>
      <c r="F9" s="10">
        <f t="shared" si="0"/>
        <v>0.8666666666666667</v>
      </c>
      <c r="G9" s="9"/>
    </row>
    <row r="10" spans="1:7" ht="149.25" customHeight="1" x14ac:dyDescent="0.25">
      <c r="A10" s="11">
        <v>2</v>
      </c>
      <c r="B10" s="6" t="s">
        <v>9</v>
      </c>
      <c r="C10" s="6" t="s">
        <v>10</v>
      </c>
      <c r="D10" s="12">
        <v>915</v>
      </c>
      <c r="E10" s="13">
        <v>861</v>
      </c>
      <c r="F10" s="10">
        <f t="shared" si="0"/>
        <v>0.94098360655737701</v>
      </c>
      <c r="G10" s="9"/>
    </row>
    <row r="11" spans="1:7" ht="48" customHeight="1" x14ac:dyDescent="0.25">
      <c r="A11" s="11">
        <v>3</v>
      </c>
      <c r="B11" s="14" t="s">
        <v>11</v>
      </c>
      <c r="C11" s="14" t="s">
        <v>12</v>
      </c>
      <c r="D11" s="15">
        <v>20</v>
      </c>
      <c r="E11" s="15">
        <v>17</v>
      </c>
      <c r="F11" s="16">
        <f t="shared" si="0"/>
        <v>0.85</v>
      </c>
      <c r="G11" s="17"/>
    </row>
    <row r="12" spans="1:7" ht="50.25" customHeight="1" x14ac:dyDescent="0.25">
      <c r="A12" s="11">
        <v>4</v>
      </c>
      <c r="B12" s="14" t="s">
        <v>3</v>
      </c>
      <c r="C12" s="14" t="s">
        <v>13</v>
      </c>
      <c r="D12" s="18">
        <v>1134</v>
      </c>
      <c r="E12" s="18">
        <v>1134</v>
      </c>
      <c r="F12" s="8">
        <f t="shared" si="0"/>
        <v>1</v>
      </c>
      <c r="G12" s="19"/>
    </row>
    <row r="13" spans="1:7" ht="51.75" customHeight="1" x14ac:dyDescent="0.25">
      <c r="A13" s="105">
        <v>5</v>
      </c>
      <c r="B13" s="106" t="s">
        <v>5</v>
      </c>
      <c r="C13" s="14" t="s">
        <v>71</v>
      </c>
      <c r="D13" s="13">
        <v>30</v>
      </c>
      <c r="E13" s="13">
        <v>56</v>
      </c>
      <c r="F13" s="8">
        <f t="shared" si="0"/>
        <v>1.8666666666666667</v>
      </c>
      <c r="G13" s="9"/>
    </row>
    <row r="14" spans="1:7" ht="47.25" x14ac:dyDescent="0.25">
      <c r="A14" s="105"/>
      <c r="B14" s="106"/>
      <c r="C14" s="14" t="s">
        <v>72</v>
      </c>
      <c r="D14" s="13">
        <v>48</v>
      </c>
      <c r="E14" s="13">
        <v>48</v>
      </c>
      <c r="F14" s="8">
        <f t="shared" si="0"/>
        <v>1</v>
      </c>
      <c r="G14" s="9"/>
    </row>
    <row r="15" spans="1:7" ht="31.5" x14ac:dyDescent="0.25">
      <c r="A15" s="105">
        <v>6</v>
      </c>
      <c r="B15" s="106" t="s">
        <v>19</v>
      </c>
      <c r="C15" s="6" t="s">
        <v>89</v>
      </c>
      <c r="D15" s="20">
        <v>24</v>
      </c>
      <c r="E15" s="21">
        <v>23.56</v>
      </c>
      <c r="F15" s="8">
        <f t="shared" si="0"/>
        <v>0.98166666666666658</v>
      </c>
      <c r="G15" s="9"/>
    </row>
    <row r="16" spans="1:7" ht="63" x14ac:dyDescent="0.25">
      <c r="A16" s="105"/>
      <c r="B16" s="106"/>
      <c r="C16" s="6" t="s">
        <v>90</v>
      </c>
      <c r="D16" s="13">
        <v>150</v>
      </c>
      <c r="E16" s="13">
        <v>150</v>
      </c>
      <c r="F16" s="8">
        <f t="shared" si="0"/>
        <v>1</v>
      </c>
      <c r="G16" s="9"/>
    </row>
    <row r="17" spans="1:7" ht="78.75" x14ac:dyDescent="0.25">
      <c r="A17" s="11">
        <v>7</v>
      </c>
      <c r="B17" s="14" t="s">
        <v>20</v>
      </c>
      <c r="C17" s="14" t="s">
        <v>21</v>
      </c>
      <c r="D17" s="13">
        <v>300</v>
      </c>
      <c r="E17" s="13">
        <v>300</v>
      </c>
      <c r="F17" s="8">
        <f t="shared" si="0"/>
        <v>1</v>
      </c>
      <c r="G17" s="9"/>
    </row>
    <row r="18" spans="1:7" ht="47.25" x14ac:dyDescent="0.25">
      <c r="A18" s="11">
        <v>8</v>
      </c>
      <c r="B18" s="6" t="s">
        <v>22</v>
      </c>
      <c r="C18" s="14" t="s">
        <v>23</v>
      </c>
      <c r="D18" s="22">
        <v>0.02</v>
      </c>
      <c r="E18" s="23">
        <v>1.3899999999999999E-2</v>
      </c>
      <c r="F18" s="10">
        <f t="shared" si="0"/>
        <v>0.69499999999999995</v>
      </c>
      <c r="G18" s="22"/>
    </row>
    <row r="19" spans="1:7" ht="47.25" x14ac:dyDescent="0.25">
      <c r="A19" s="105">
        <v>9</v>
      </c>
      <c r="B19" s="106" t="s">
        <v>24</v>
      </c>
      <c r="C19" s="6" t="s">
        <v>91</v>
      </c>
      <c r="D19" s="22">
        <v>0.8</v>
      </c>
      <c r="E19" s="22">
        <v>0.8</v>
      </c>
      <c r="F19" s="8">
        <f t="shared" ref="F19:F24" si="1">E19/D19</f>
        <v>1</v>
      </c>
      <c r="G19" s="22"/>
    </row>
    <row r="20" spans="1:7" ht="31.5" x14ac:dyDescent="0.25">
      <c r="A20" s="105"/>
      <c r="B20" s="106"/>
      <c r="C20" s="6" t="s">
        <v>92</v>
      </c>
      <c r="D20" s="22">
        <v>0.6</v>
      </c>
      <c r="E20" s="22">
        <v>0.6</v>
      </c>
      <c r="F20" s="8">
        <f t="shared" si="1"/>
        <v>1</v>
      </c>
      <c r="G20" s="22"/>
    </row>
    <row r="21" spans="1:7" ht="47.25" x14ac:dyDescent="0.25">
      <c r="A21" s="105"/>
      <c r="B21" s="106"/>
      <c r="C21" s="6" t="s">
        <v>93</v>
      </c>
      <c r="D21" s="22">
        <v>0.55000000000000004</v>
      </c>
      <c r="E21" s="22">
        <v>0.55000000000000004</v>
      </c>
      <c r="F21" s="8">
        <f t="shared" si="1"/>
        <v>1</v>
      </c>
      <c r="G21" s="22"/>
    </row>
    <row r="22" spans="1:7" ht="47.25" x14ac:dyDescent="0.25">
      <c r="A22" s="105"/>
      <c r="B22" s="106"/>
      <c r="C22" s="6" t="s">
        <v>94</v>
      </c>
      <c r="D22" s="22">
        <v>0.7</v>
      </c>
      <c r="E22" s="22">
        <v>0.7</v>
      </c>
      <c r="F22" s="8">
        <f t="shared" si="1"/>
        <v>1</v>
      </c>
      <c r="G22" s="22"/>
    </row>
    <row r="23" spans="1:7" ht="47.25" x14ac:dyDescent="0.25">
      <c r="A23" s="105"/>
      <c r="B23" s="106"/>
      <c r="C23" s="6" t="s">
        <v>95</v>
      </c>
      <c r="D23" s="22">
        <v>0.5</v>
      </c>
      <c r="E23" s="22">
        <v>0.5</v>
      </c>
      <c r="F23" s="8">
        <f t="shared" si="1"/>
        <v>1</v>
      </c>
      <c r="G23" s="22"/>
    </row>
    <row r="24" spans="1:7" ht="67.5" customHeight="1" x14ac:dyDescent="0.25">
      <c r="A24" s="11">
        <v>10</v>
      </c>
      <c r="B24" s="6" t="s">
        <v>25</v>
      </c>
      <c r="C24" s="6" t="s">
        <v>26</v>
      </c>
      <c r="D24" s="24">
        <v>100</v>
      </c>
      <c r="E24" s="24">
        <v>100</v>
      </c>
      <c r="F24" s="8">
        <f t="shared" si="1"/>
        <v>1</v>
      </c>
      <c r="G24" s="9"/>
    </row>
    <row r="25" spans="1:7" ht="63" x14ac:dyDescent="0.25">
      <c r="A25" s="11">
        <v>11</v>
      </c>
      <c r="B25" s="6" t="s">
        <v>30</v>
      </c>
      <c r="C25" s="6" t="s">
        <v>31</v>
      </c>
      <c r="D25" s="25">
        <v>160</v>
      </c>
      <c r="E25" s="25">
        <v>159</v>
      </c>
      <c r="F25" s="10">
        <f>E25/D25</f>
        <v>0.99375000000000002</v>
      </c>
      <c r="G25" s="9"/>
    </row>
    <row r="26" spans="1:7" ht="48.75" customHeight="1" x14ac:dyDescent="0.25">
      <c r="A26" s="11">
        <v>12</v>
      </c>
      <c r="B26" s="6" t="s">
        <v>32</v>
      </c>
      <c r="C26" s="14" t="s">
        <v>33</v>
      </c>
      <c r="D26" s="13">
        <v>950</v>
      </c>
      <c r="E26" s="13">
        <v>950</v>
      </c>
      <c r="F26" s="8">
        <f>E26/D26</f>
        <v>1</v>
      </c>
      <c r="G26" s="9"/>
    </row>
    <row r="27" spans="1:7" ht="85.5" customHeight="1" x14ac:dyDescent="0.25">
      <c r="A27" s="11">
        <v>13</v>
      </c>
      <c r="B27" s="6" t="s">
        <v>34</v>
      </c>
      <c r="C27" s="14" t="s">
        <v>35</v>
      </c>
      <c r="D27" s="13">
        <v>300</v>
      </c>
      <c r="E27" s="13">
        <v>300</v>
      </c>
      <c r="F27" s="8">
        <f>E27/D27</f>
        <v>1</v>
      </c>
      <c r="G27" s="9"/>
    </row>
    <row r="28" spans="1:7" ht="50.25" customHeight="1" x14ac:dyDescent="0.25">
      <c r="A28" s="105">
        <v>14</v>
      </c>
      <c r="B28" s="106" t="s">
        <v>36</v>
      </c>
      <c r="C28" s="6" t="s">
        <v>96</v>
      </c>
      <c r="D28" s="26">
        <v>352</v>
      </c>
      <c r="E28" s="26">
        <v>159</v>
      </c>
      <c r="F28" s="10">
        <f>E28/D28</f>
        <v>0.45170454545454547</v>
      </c>
      <c r="G28" s="9"/>
    </row>
    <row r="29" spans="1:7" ht="56.25" customHeight="1" x14ac:dyDescent="0.25">
      <c r="A29" s="105"/>
      <c r="B29" s="106"/>
      <c r="C29" s="6" t="s">
        <v>97</v>
      </c>
      <c r="D29" s="26">
        <v>352</v>
      </c>
      <c r="E29" s="26">
        <v>143</v>
      </c>
      <c r="F29" s="10">
        <f>E29/D29</f>
        <v>0.40625</v>
      </c>
      <c r="G29" s="9"/>
    </row>
    <row r="30" spans="1:7" ht="63" x14ac:dyDescent="0.25">
      <c r="A30" s="105">
        <v>15</v>
      </c>
      <c r="B30" s="106" t="s">
        <v>47</v>
      </c>
      <c r="C30" s="6" t="s">
        <v>98</v>
      </c>
      <c r="D30" s="24">
        <v>1260</v>
      </c>
      <c r="E30" s="24">
        <v>1260</v>
      </c>
      <c r="F30" s="8">
        <f t="shared" ref="F30:F35" si="2">E30/D30</f>
        <v>1</v>
      </c>
      <c r="G30" s="9"/>
    </row>
    <row r="31" spans="1:7" ht="63" x14ac:dyDescent="0.25">
      <c r="A31" s="105"/>
      <c r="B31" s="106"/>
      <c r="C31" s="6" t="s">
        <v>99</v>
      </c>
      <c r="D31" s="26">
        <v>65</v>
      </c>
      <c r="E31" s="26">
        <v>65</v>
      </c>
      <c r="F31" s="8">
        <f t="shared" si="2"/>
        <v>1</v>
      </c>
      <c r="G31" s="9"/>
    </row>
    <row r="32" spans="1:7" ht="78.75" x14ac:dyDescent="0.25">
      <c r="A32" s="11">
        <v>16</v>
      </c>
      <c r="B32" s="6" t="s">
        <v>48</v>
      </c>
      <c r="C32" s="6" t="s">
        <v>49</v>
      </c>
      <c r="D32" s="7">
        <v>1</v>
      </c>
      <c r="E32" s="7">
        <v>1</v>
      </c>
      <c r="F32" s="8">
        <f t="shared" si="2"/>
        <v>1</v>
      </c>
      <c r="G32" s="9"/>
    </row>
    <row r="33" spans="1:7" ht="47.25" x14ac:dyDescent="0.25">
      <c r="A33" s="105">
        <v>17</v>
      </c>
      <c r="B33" s="106" t="s">
        <v>50</v>
      </c>
      <c r="C33" s="6" t="s">
        <v>100</v>
      </c>
      <c r="D33" s="24">
        <v>275</v>
      </c>
      <c r="E33" s="24">
        <v>29</v>
      </c>
      <c r="F33" s="10">
        <f t="shared" si="2"/>
        <v>0.10545454545454545</v>
      </c>
      <c r="G33" s="9"/>
    </row>
    <row r="34" spans="1:7" ht="47.25" x14ac:dyDescent="0.25">
      <c r="A34" s="105"/>
      <c r="B34" s="106"/>
      <c r="C34" s="6" t="s">
        <v>101</v>
      </c>
      <c r="D34" s="24">
        <v>340</v>
      </c>
      <c r="E34" s="24">
        <v>0</v>
      </c>
      <c r="F34" s="8">
        <f t="shared" si="2"/>
        <v>0</v>
      </c>
      <c r="G34" s="9"/>
    </row>
    <row r="35" spans="1:7" ht="78.75" x14ac:dyDescent="0.25">
      <c r="A35" s="11">
        <v>18</v>
      </c>
      <c r="B35" s="6" t="s">
        <v>51</v>
      </c>
      <c r="C35" s="6" t="s">
        <v>52</v>
      </c>
      <c r="D35" s="24">
        <v>900</v>
      </c>
      <c r="E35" s="24">
        <v>900</v>
      </c>
      <c r="F35" s="8">
        <f t="shared" si="2"/>
        <v>1</v>
      </c>
      <c r="G35" s="9"/>
    </row>
    <row r="36" spans="1:7" ht="126" x14ac:dyDescent="0.25">
      <c r="A36" s="11">
        <v>19</v>
      </c>
      <c r="B36" s="6" t="s">
        <v>53</v>
      </c>
      <c r="C36" s="6" t="s">
        <v>54</v>
      </c>
      <c r="D36" s="24">
        <v>900</v>
      </c>
      <c r="E36" s="24">
        <v>900</v>
      </c>
      <c r="F36" s="8">
        <f t="shared" ref="F36:F46" si="3">E36/D36</f>
        <v>1</v>
      </c>
      <c r="G36" s="9"/>
    </row>
    <row r="37" spans="1:7" ht="47.25" x14ac:dyDescent="0.25">
      <c r="A37" s="105">
        <v>20</v>
      </c>
      <c r="B37" s="106" t="s">
        <v>59</v>
      </c>
      <c r="C37" s="6" t="s">
        <v>102</v>
      </c>
      <c r="D37" s="24">
        <v>465</v>
      </c>
      <c r="E37" s="24">
        <v>465</v>
      </c>
      <c r="F37" s="8">
        <f t="shared" si="3"/>
        <v>1</v>
      </c>
      <c r="G37" s="9"/>
    </row>
    <row r="38" spans="1:7" ht="47.25" x14ac:dyDescent="0.25">
      <c r="A38" s="105"/>
      <c r="B38" s="106"/>
      <c r="C38" s="6" t="s">
        <v>103</v>
      </c>
      <c r="D38" s="24">
        <v>54</v>
      </c>
      <c r="E38" s="24">
        <v>54</v>
      </c>
      <c r="F38" s="8">
        <f t="shared" si="3"/>
        <v>1</v>
      </c>
      <c r="G38" s="9"/>
    </row>
    <row r="39" spans="1:7" ht="47.25" x14ac:dyDescent="0.25">
      <c r="A39" s="105"/>
      <c r="B39" s="106"/>
      <c r="C39" s="6" t="s">
        <v>104</v>
      </c>
      <c r="D39" s="24">
        <v>1231</v>
      </c>
      <c r="E39" s="24">
        <f>1231-11</f>
        <v>1220</v>
      </c>
      <c r="F39" s="10">
        <f t="shared" si="3"/>
        <v>0.99106417546709991</v>
      </c>
      <c r="G39" s="9"/>
    </row>
    <row r="40" spans="1:7" ht="63" x14ac:dyDescent="0.25">
      <c r="A40" s="105">
        <v>21</v>
      </c>
      <c r="B40" s="106" t="s">
        <v>60</v>
      </c>
      <c r="C40" s="6" t="s">
        <v>105</v>
      </c>
      <c r="D40" s="24">
        <v>168</v>
      </c>
      <c r="E40" s="24">
        <v>168</v>
      </c>
      <c r="F40" s="8">
        <f t="shared" si="3"/>
        <v>1</v>
      </c>
      <c r="G40" s="9"/>
    </row>
    <row r="41" spans="1:7" ht="47.25" x14ac:dyDescent="0.25">
      <c r="A41" s="105"/>
      <c r="B41" s="106"/>
      <c r="C41" s="6" t="s">
        <v>106</v>
      </c>
      <c r="D41" s="27">
        <v>30</v>
      </c>
      <c r="E41" s="27">
        <f>43+11</f>
        <v>54</v>
      </c>
      <c r="F41" s="16">
        <f t="shared" si="3"/>
        <v>1.8</v>
      </c>
      <c r="G41" s="9"/>
    </row>
    <row r="42" spans="1:7" ht="79.5" customHeight="1" x14ac:dyDescent="0.25">
      <c r="A42" s="105">
        <v>22</v>
      </c>
      <c r="B42" s="107" t="s">
        <v>65</v>
      </c>
      <c r="C42" s="28" t="s">
        <v>66</v>
      </c>
      <c r="D42" s="7">
        <v>1</v>
      </c>
      <c r="E42" s="7">
        <v>1</v>
      </c>
      <c r="F42" s="8">
        <f t="shared" si="3"/>
        <v>1</v>
      </c>
      <c r="G42" s="9"/>
    </row>
    <row r="43" spans="1:7" ht="63" x14ac:dyDescent="0.25">
      <c r="A43" s="105"/>
      <c r="B43" s="107"/>
      <c r="C43" s="28" t="s">
        <v>67</v>
      </c>
      <c r="D43" s="7">
        <v>2</v>
      </c>
      <c r="E43" s="7">
        <v>2</v>
      </c>
      <c r="F43" s="8">
        <f t="shared" si="3"/>
        <v>1</v>
      </c>
      <c r="G43" s="9"/>
    </row>
    <row r="44" spans="1:7" ht="68.25" customHeight="1" x14ac:dyDescent="0.25">
      <c r="A44" s="105">
        <v>23</v>
      </c>
      <c r="B44" s="106" t="s">
        <v>68</v>
      </c>
      <c r="C44" s="6" t="s">
        <v>107</v>
      </c>
      <c r="D44" s="29">
        <v>353</v>
      </c>
      <c r="E44" s="29">
        <v>353</v>
      </c>
      <c r="F44" s="8">
        <f t="shared" si="3"/>
        <v>1</v>
      </c>
      <c r="G44" s="9"/>
    </row>
    <row r="45" spans="1:7" ht="63" x14ac:dyDescent="0.25">
      <c r="A45" s="105"/>
      <c r="B45" s="106"/>
      <c r="C45" s="6" t="s">
        <v>108</v>
      </c>
      <c r="D45" s="30">
        <v>353</v>
      </c>
      <c r="E45" s="30">
        <v>353</v>
      </c>
      <c r="F45" s="8">
        <f t="shared" si="3"/>
        <v>1</v>
      </c>
      <c r="G45" s="9"/>
    </row>
    <row r="46" spans="1:7" ht="63" x14ac:dyDescent="0.25">
      <c r="A46" s="11">
        <v>24</v>
      </c>
      <c r="B46" s="14" t="s">
        <v>69</v>
      </c>
      <c r="C46" s="14" t="s">
        <v>70</v>
      </c>
      <c r="D46" s="7">
        <v>1</v>
      </c>
      <c r="E46" s="7">
        <v>1</v>
      </c>
      <c r="F46" s="8">
        <f t="shared" si="3"/>
        <v>1</v>
      </c>
      <c r="G46" s="9"/>
    </row>
  </sheetData>
  <mergeCells count="25">
    <mergeCell ref="B30:B31"/>
    <mergeCell ref="A15:A16"/>
    <mergeCell ref="B15:B16"/>
    <mergeCell ref="A19:A23"/>
    <mergeCell ref="B19:B23"/>
    <mergeCell ref="A7:A9"/>
    <mergeCell ref="B7:B9"/>
    <mergeCell ref="A13:A14"/>
    <mergeCell ref="B13:B14"/>
    <mergeCell ref="A33:A34"/>
    <mergeCell ref="B33:B34"/>
    <mergeCell ref="A37:A39"/>
    <mergeCell ref="B37:B39"/>
    <mergeCell ref="A1:G1"/>
    <mergeCell ref="A2:G2"/>
    <mergeCell ref="A3:G3"/>
    <mergeCell ref="A28:A29"/>
    <mergeCell ref="B28:B29"/>
    <mergeCell ref="A30:A31"/>
    <mergeCell ref="A40:A41"/>
    <mergeCell ref="B40:B41"/>
    <mergeCell ref="A42:A43"/>
    <mergeCell ref="B42:B43"/>
    <mergeCell ref="A44:A45"/>
    <mergeCell ref="B44:B45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2" sqref="A2:G10"/>
    </sheetView>
  </sheetViews>
  <sheetFormatPr defaultRowHeight="15" x14ac:dyDescent="0.25"/>
  <sheetData>
    <row r="2" spans="1:6" x14ac:dyDescent="0.25">
      <c r="C2">
        <v>1</v>
      </c>
      <c r="D2">
        <v>2</v>
      </c>
      <c r="E2">
        <v>3</v>
      </c>
      <c r="F2">
        <v>4</v>
      </c>
    </row>
    <row r="3" spans="1:6" x14ac:dyDescent="0.25">
      <c r="A3">
        <v>2</v>
      </c>
      <c r="B3">
        <v>100</v>
      </c>
      <c r="C3">
        <v>25</v>
      </c>
      <c r="D3">
        <v>30</v>
      </c>
      <c r="E3">
        <v>25</v>
      </c>
      <c r="F3">
        <v>20</v>
      </c>
    </row>
    <row r="4" spans="1:6" x14ac:dyDescent="0.25">
      <c r="A4">
        <v>3</v>
      </c>
      <c r="B4">
        <v>100</v>
      </c>
      <c r="C4">
        <v>25</v>
      </c>
      <c r="D4">
        <v>25</v>
      </c>
      <c r="E4">
        <v>30</v>
      </c>
      <c r="F4">
        <v>20</v>
      </c>
    </row>
    <row r="5" spans="1:6" x14ac:dyDescent="0.25">
      <c r="A5">
        <v>4</v>
      </c>
      <c r="B5">
        <v>90</v>
      </c>
      <c r="C5">
        <v>20</v>
      </c>
      <c r="D5">
        <v>22</v>
      </c>
      <c r="E5">
        <v>30</v>
      </c>
      <c r="F5">
        <v>28</v>
      </c>
    </row>
    <row r="6" spans="1:6" x14ac:dyDescent="0.25">
      <c r="A6">
        <v>5</v>
      </c>
      <c r="B6">
        <v>95</v>
      </c>
      <c r="C6">
        <v>25</v>
      </c>
      <c r="D6">
        <v>25</v>
      </c>
      <c r="E6">
        <v>30</v>
      </c>
      <c r="F6">
        <v>20</v>
      </c>
    </row>
    <row r="7" spans="1:6" x14ac:dyDescent="0.25">
      <c r="A7">
        <v>6</v>
      </c>
      <c r="B7">
        <v>95</v>
      </c>
      <c r="C7">
        <v>50</v>
      </c>
      <c r="D7">
        <v>20</v>
      </c>
      <c r="E7">
        <v>10</v>
      </c>
      <c r="F7">
        <v>20</v>
      </c>
    </row>
    <row r="8" spans="1:6" x14ac:dyDescent="0.25">
      <c r="A8">
        <v>7</v>
      </c>
      <c r="B8">
        <v>100</v>
      </c>
    </row>
    <row r="9" spans="1:6" x14ac:dyDescent="0.25">
      <c r="A9">
        <v>8</v>
      </c>
      <c r="B9">
        <v>100</v>
      </c>
    </row>
    <row r="10" spans="1:6" x14ac:dyDescent="0.25">
      <c r="A10">
        <v>9</v>
      </c>
      <c r="B10">
        <v>100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Eselon II</vt:lpstr>
      <vt:lpstr>Eselon III</vt:lpstr>
      <vt:lpstr>Eselon IV</vt:lpstr>
      <vt:lpstr>Sheet1</vt:lpstr>
      <vt:lpstr>'Eselon III'!Print_Titles</vt:lpstr>
      <vt:lpstr>'Eselon IV'!Print_Titles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 ADEL</dc:creator>
  <cp:lastModifiedBy>idekreasi@hotmail.com</cp:lastModifiedBy>
  <cp:lastPrinted>2016-06-29T03:00:26Z</cp:lastPrinted>
  <dcterms:created xsi:type="dcterms:W3CDTF">2015-12-28T00:11:22Z</dcterms:created>
  <dcterms:modified xsi:type="dcterms:W3CDTF">2016-07-27T02:41:17Z</dcterms:modified>
</cp:coreProperties>
</file>